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Fulin\Documents\Stavby za rok 2020\IPROS\Centrum Lukáš doplnění výkazu č.2\"/>
    </mc:Choice>
  </mc:AlternateContent>
  <bookViews>
    <workbookView xWindow="0" yWindow="0" windowWidth="0" windowHeight="0"/>
  </bookViews>
  <sheets>
    <sheet name="Rekapitulace stavby" sheetId="1" r:id="rId1"/>
    <sheet name="IprosLukas2 - PŘÍSTAVBA K..." sheetId="2" r:id="rId2"/>
    <sheet name="SO1 - Přístavba komunitní..." sheetId="3" r:id="rId3"/>
    <sheet name="Venkovní úpravy - Venkovn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'IprosLukas2 - PŘÍSTAVBA K...'!$C$116:$K$130</definedName>
    <definedName name="_xlnm.Print_Area" localSheetId="1">'IprosLukas2 - PŘÍSTAVBA K...'!$C$4:$J$76,'IprosLukas2 - PŘÍSTAVBA K...'!$C$82:$J$100,'IprosLukas2 - PŘÍSTAVBA K...'!$C$106:$J$130</definedName>
    <definedName name="_xlnm.Print_Titles" localSheetId="1">'IprosLukas2 - PŘÍSTAVBA K...'!$116:$116</definedName>
    <definedName name="_xlnm._FilterDatabase" localSheetId="2" hidden="1">'SO1 - Přístavba komunitní...'!$C$146:$K$2123</definedName>
    <definedName name="_xlnm.Print_Area" localSheetId="2">'SO1 - Přístavba komunitní...'!$C$4:$J$76,'SO1 - Přístavba komunitní...'!$C$82:$J$128,'SO1 - Přístavba komunitní...'!$C$134:$J$2123</definedName>
    <definedName name="_xlnm.Print_Titles" localSheetId="2">'SO1 - Přístavba komunitní...'!$146:$146</definedName>
    <definedName name="_xlnm._FilterDatabase" localSheetId="3" hidden="1">'Venkovní úpravy - Venkovn...'!$C$124:$K$226</definedName>
    <definedName name="_xlnm.Print_Area" localSheetId="3">'Venkovní úpravy - Venkovn...'!$C$4:$J$76,'Venkovní úpravy - Venkovn...'!$C$82:$J$106,'Venkovní úpravy - Venkovn...'!$C$112:$J$226</definedName>
    <definedName name="_xlnm.Print_Titles" localSheetId="3">'Venkovní úpravy - Venkovn...'!$124:$124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226"/>
  <c r="BH226"/>
  <c r="BG226"/>
  <c r="BF226"/>
  <c r="T226"/>
  <c r="T225"/>
  <c r="R226"/>
  <c r="R225"/>
  <c r="P226"/>
  <c r="P225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2"/>
  <c r="BH202"/>
  <c r="BG202"/>
  <c r="BF202"/>
  <c r="T202"/>
  <c r="R202"/>
  <c r="P202"/>
  <c r="BI200"/>
  <c r="BH200"/>
  <c r="BG200"/>
  <c r="BF200"/>
  <c r="T200"/>
  <c r="R200"/>
  <c r="P200"/>
  <c r="BI195"/>
  <c r="BH195"/>
  <c r="BG195"/>
  <c r="BF195"/>
  <c r="T195"/>
  <c r="R195"/>
  <c r="P195"/>
  <c r="BI193"/>
  <c r="BH193"/>
  <c r="BG193"/>
  <c r="BF193"/>
  <c r="T193"/>
  <c r="R193"/>
  <c r="P193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0"/>
  <c r="BH160"/>
  <c r="BG160"/>
  <c r="BF160"/>
  <c r="T160"/>
  <c r="R160"/>
  <c r="P160"/>
  <c r="BI159"/>
  <c r="BH159"/>
  <c r="BG159"/>
  <c r="BF159"/>
  <c r="T159"/>
  <c r="R159"/>
  <c r="P159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28"/>
  <c r="BH128"/>
  <c r="BG128"/>
  <c r="BF128"/>
  <c r="T128"/>
  <c r="R128"/>
  <c r="P128"/>
  <c r="J121"/>
  <c r="F121"/>
  <c r="F119"/>
  <c r="E117"/>
  <c r="J91"/>
  <c r="F91"/>
  <c r="F89"/>
  <c r="E87"/>
  <c r="J24"/>
  <c r="E24"/>
  <c r="J122"/>
  <c r="J23"/>
  <c r="J18"/>
  <c r="E18"/>
  <c r="F122"/>
  <c r="J17"/>
  <c r="J12"/>
  <c r="J119"/>
  <c r="E7"/>
  <c r="E115"/>
  <c i="3" r="J37"/>
  <c r="J36"/>
  <c i="1" r="AY96"/>
  <c i="3" r="J35"/>
  <c i="1" r="AX96"/>
  <c i="3" r="BI2123"/>
  <c r="BH2123"/>
  <c r="BG2123"/>
  <c r="BF2123"/>
  <c r="T2123"/>
  <c r="T2122"/>
  <c r="T2121"/>
  <c r="R2123"/>
  <c r="R2122"/>
  <c r="R2121"/>
  <c r="P2123"/>
  <c r="P2122"/>
  <c r="P2121"/>
  <c r="BI2117"/>
  <c r="BH2117"/>
  <c r="BG2117"/>
  <c r="BF2117"/>
  <c r="T2117"/>
  <c r="T2038"/>
  <c r="R2117"/>
  <c r="R2038"/>
  <c r="P2117"/>
  <c r="P2038"/>
  <c r="BI2039"/>
  <c r="BH2039"/>
  <c r="BG2039"/>
  <c r="BF2039"/>
  <c r="T2039"/>
  <c r="R2039"/>
  <c r="P2039"/>
  <c r="BI2037"/>
  <c r="BH2037"/>
  <c r="BG2037"/>
  <c r="BF2037"/>
  <c r="T2037"/>
  <c r="R2037"/>
  <c r="P2037"/>
  <c r="BI2032"/>
  <c r="BH2032"/>
  <c r="BG2032"/>
  <c r="BF2032"/>
  <c r="T2032"/>
  <c r="R2032"/>
  <c r="P2032"/>
  <c r="BI2031"/>
  <c r="BH2031"/>
  <c r="BG2031"/>
  <c r="BF2031"/>
  <c r="T2031"/>
  <c r="R2031"/>
  <c r="P2031"/>
  <c r="BI2027"/>
  <c r="BH2027"/>
  <c r="BG2027"/>
  <c r="BF2027"/>
  <c r="T2027"/>
  <c r="R2027"/>
  <c r="P2027"/>
  <c r="BI2025"/>
  <c r="BH2025"/>
  <c r="BG2025"/>
  <c r="BF2025"/>
  <c r="T2025"/>
  <c r="R2025"/>
  <c r="P2025"/>
  <c r="BI1997"/>
  <c r="BH1997"/>
  <c r="BG1997"/>
  <c r="BF1997"/>
  <c r="T1997"/>
  <c r="R1997"/>
  <c r="P1997"/>
  <c r="BI1995"/>
  <c r="BH1995"/>
  <c r="BG1995"/>
  <c r="BF1995"/>
  <c r="T1995"/>
  <c r="R1995"/>
  <c r="P1995"/>
  <c r="BI1940"/>
  <c r="BH1940"/>
  <c r="BG1940"/>
  <c r="BF1940"/>
  <c r="T1940"/>
  <c r="R1940"/>
  <c r="P1940"/>
  <c r="BI1938"/>
  <c r="BH1938"/>
  <c r="BG1938"/>
  <c r="BF1938"/>
  <c r="T1938"/>
  <c r="R1938"/>
  <c r="P1938"/>
  <c r="BI1936"/>
  <c r="BH1936"/>
  <c r="BG1936"/>
  <c r="BF1936"/>
  <c r="T1936"/>
  <c r="R1936"/>
  <c r="P1936"/>
  <c r="BI1892"/>
  <c r="BH1892"/>
  <c r="BG1892"/>
  <c r="BF1892"/>
  <c r="T1892"/>
  <c r="R1892"/>
  <c r="P1892"/>
  <c r="BI1890"/>
  <c r="BH1890"/>
  <c r="BG1890"/>
  <c r="BF1890"/>
  <c r="T1890"/>
  <c r="R1890"/>
  <c r="P1890"/>
  <c r="BI1884"/>
  <c r="BH1884"/>
  <c r="BG1884"/>
  <c r="BF1884"/>
  <c r="T1884"/>
  <c r="R1884"/>
  <c r="P1884"/>
  <c r="BI1883"/>
  <c r="BH1883"/>
  <c r="BG1883"/>
  <c r="BF1883"/>
  <c r="T1883"/>
  <c r="R1883"/>
  <c r="P1883"/>
  <c r="BI1882"/>
  <c r="BH1882"/>
  <c r="BG1882"/>
  <c r="BF1882"/>
  <c r="T1882"/>
  <c r="R1882"/>
  <c r="P1882"/>
  <c r="BI1880"/>
  <c r="BH1880"/>
  <c r="BG1880"/>
  <c r="BF1880"/>
  <c r="T1880"/>
  <c r="R1880"/>
  <c r="P1880"/>
  <c r="BI1879"/>
  <c r="BH1879"/>
  <c r="BG1879"/>
  <c r="BF1879"/>
  <c r="T1879"/>
  <c r="R1879"/>
  <c r="P1879"/>
  <c r="BI1878"/>
  <c r="BH1878"/>
  <c r="BG1878"/>
  <c r="BF1878"/>
  <c r="T1878"/>
  <c r="R1878"/>
  <c r="P1878"/>
  <c r="BI1877"/>
  <c r="BH1877"/>
  <c r="BG1877"/>
  <c r="BF1877"/>
  <c r="T1877"/>
  <c r="R1877"/>
  <c r="P1877"/>
  <c r="BI1876"/>
  <c r="BH1876"/>
  <c r="BG1876"/>
  <c r="BF1876"/>
  <c r="T1876"/>
  <c r="R1876"/>
  <c r="P1876"/>
  <c r="BI1875"/>
  <c r="BH1875"/>
  <c r="BG1875"/>
  <c r="BF1875"/>
  <c r="T1875"/>
  <c r="R1875"/>
  <c r="P1875"/>
  <c r="BI1873"/>
  <c r="BH1873"/>
  <c r="BG1873"/>
  <c r="BF1873"/>
  <c r="T1873"/>
  <c r="R1873"/>
  <c r="P1873"/>
  <c r="BI1865"/>
  <c r="BH1865"/>
  <c r="BG1865"/>
  <c r="BF1865"/>
  <c r="T1865"/>
  <c r="R1865"/>
  <c r="P1865"/>
  <c r="BI1863"/>
  <c r="BH1863"/>
  <c r="BG1863"/>
  <c r="BF1863"/>
  <c r="T1863"/>
  <c r="R1863"/>
  <c r="P1863"/>
  <c r="BI1857"/>
  <c r="BH1857"/>
  <c r="BG1857"/>
  <c r="BF1857"/>
  <c r="T1857"/>
  <c r="R1857"/>
  <c r="P1857"/>
  <c r="BI1856"/>
  <c r="BH1856"/>
  <c r="BG1856"/>
  <c r="BF1856"/>
  <c r="T1856"/>
  <c r="R1856"/>
  <c r="P1856"/>
  <c r="BI1853"/>
  <c r="BH1853"/>
  <c r="BG1853"/>
  <c r="BF1853"/>
  <c r="T1853"/>
  <c r="R1853"/>
  <c r="P1853"/>
  <c r="BI1851"/>
  <c r="BH1851"/>
  <c r="BG1851"/>
  <c r="BF1851"/>
  <c r="T1851"/>
  <c r="R1851"/>
  <c r="P1851"/>
  <c r="BI1845"/>
  <c r="BH1845"/>
  <c r="BG1845"/>
  <c r="BF1845"/>
  <c r="T1845"/>
  <c r="R1845"/>
  <c r="P1845"/>
  <c r="BI1839"/>
  <c r="BH1839"/>
  <c r="BG1839"/>
  <c r="BF1839"/>
  <c r="T1839"/>
  <c r="R1839"/>
  <c r="P1839"/>
  <c r="BI1837"/>
  <c r="BH1837"/>
  <c r="BG1837"/>
  <c r="BF1837"/>
  <c r="T1837"/>
  <c r="R1837"/>
  <c r="P1837"/>
  <c r="BI1831"/>
  <c r="BH1831"/>
  <c r="BG1831"/>
  <c r="BF1831"/>
  <c r="T1831"/>
  <c r="R1831"/>
  <c r="P1831"/>
  <c r="BI1829"/>
  <c r="BH1829"/>
  <c r="BG1829"/>
  <c r="BF1829"/>
  <c r="T1829"/>
  <c r="R1829"/>
  <c r="P1829"/>
  <c r="BI1824"/>
  <c r="BH1824"/>
  <c r="BG1824"/>
  <c r="BF1824"/>
  <c r="T1824"/>
  <c r="R1824"/>
  <c r="P1824"/>
  <c r="BI1822"/>
  <c r="BH1822"/>
  <c r="BG1822"/>
  <c r="BF1822"/>
  <c r="T1822"/>
  <c r="R1822"/>
  <c r="P1822"/>
  <c r="BI1799"/>
  <c r="BH1799"/>
  <c r="BG1799"/>
  <c r="BF1799"/>
  <c r="T1799"/>
  <c r="R1799"/>
  <c r="P1799"/>
  <c r="BI1794"/>
  <c r="BH1794"/>
  <c r="BG1794"/>
  <c r="BF1794"/>
  <c r="T1794"/>
  <c r="R1794"/>
  <c r="P1794"/>
  <c r="BI1790"/>
  <c r="BH1790"/>
  <c r="BG1790"/>
  <c r="BF1790"/>
  <c r="T1790"/>
  <c r="R1790"/>
  <c r="P1790"/>
  <c r="BI1786"/>
  <c r="BH1786"/>
  <c r="BG1786"/>
  <c r="BF1786"/>
  <c r="T1786"/>
  <c r="R1786"/>
  <c r="P1786"/>
  <c r="BI1784"/>
  <c r="BH1784"/>
  <c r="BG1784"/>
  <c r="BF1784"/>
  <c r="T1784"/>
  <c r="R1784"/>
  <c r="P1784"/>
  <c r="BI1783"/>
  <c r="BH1783"/>
  <c r="BG1783"/>
  <c r="BF1783"/>
  <c r="T1783"/>
  <c r="R1783"/>
  <c r="P1783"/>
  <c r="BI1782"/>
  <c r="BH1782"/>
  <c r="BG1782"/>
  <c r="BF1782"/>
  <c r="T1782"/>
  <c r="R1782"/>
  <c r="P1782"/>
  <c r="BI1781"/>
  <c r="BH1781"/>
  <c r="BG1781"/>
  <c r="BF1781"/>
  <c r="T1781"/>
  <c r="R1781"/>
  <c r="P1781"/>
  <c r="BI1780"/>
  <c r="BH1780"/>
  <c r="BG1780"/>
  <c r="BF1780"/>
  <c r="T1780"/>
  <c r="R1780"/>
  <c r="P1780"/>
  <c r="BI1779"/>
  <c r="BH1779"/>
  <c r="BG1779"/>
  <c r="BF1779"/>
  <c r="T1779"/>
  <c r="R1779"/>
  <c r="P1779"/>
  <c r="BI1778"/>
  <c r="BH1778"/>
  <c r="BG1778"/>
  <c r="BF1778"/>
  <c r="T1778"/>
  <c r="R1778"/>
  <c r="P1778"/>
  <c r="BI1777"/>
  <c r="BH1777"/>
  <c r="BG1777"/>
  <c r="BF1777"/>
  <c r="T1777"/>
  <c r="R1777"/>
  <c r="P1777"/>
  <c r="BI1776"/>
  <c r="BH1776"/>
  <c r="BG1776"/>
  <c r="BF1776"/>
  <c r="T1776"/>
  <c r="R1776"/>
  <c r="P1776"/>
  <c r="BI1775"/>
  <c r="BH1775"/>
  <c r="BG1775"/>
  <c r="BF1775"/>
  <c r="T1775"/>
  <c r="R1775"/>
  <c r="P1775"/>
  <c r="BI1774"/>
  <c r="BH1774"/>
  <c r="BG1774"/>
  <c r="BF1774"/>
  <c r="T1774"/>
  <c r="R1774"/>
  <c r="P1774"/>
  <c r="BI1773"/>
  <c r="BH1773"/>
  <c r="BG1773"/>
  <c r="BF1773"/>
  <c r="T1773"/>
  <c r="R1773"/>
  <c r="P1773"/>
  <c r="BI1772"/>
  <c r="BH1772"/>
  <c r="BG1772"/>
  <c r="BF1772"/>
  <c r="T1772"/>
  <c r="R1772"/>
  <c r="P1772"/>
  <c r="BI1771"/>
  <c r="BH1771"/>
  <c r="BG1771"/>
  <c r="BF1771"/>
  <c r="T1771"/>
  <c r="R1771"/>
  <c r="P1771"/>
  <c r="BI1770"/>
  <c r="BH1770"/>
  <c r="BG1770"/>
  <c r="BF1770"/>
  <c r="T1770"/>
  <c r="R1770"/>
  <c r="P1770"/>
  <c r="BI1769"/>
  <c r="BH1769"/>
  <c r="BG1769"/>
  <c r="BF1769"/>
  <c r="T1769"/>
  <c r="R1769"/>
  <c r="P1769"/>
  <c r="BI1768"/>
  <c r="BH1768"/>
  <c r="BG1768"/>
  <c r="BF1768"/>
  <c r="T1768"/>
  <c r="R1768"/>
  <c r="P1768"/>
  <c r="BI1767"/>
  <c r="BH1767"/>
  <c r="BG1767"/>
  <c r="BF1767"/>
  <c r="T1767"/>
  <c r="R1767"/>
  <c r="P1767"/>
  <c r="BI1766"/>
  <c r="BH1766"/>
  <c r="BG1766"/>
  <c r="BF1766"/>
  <c r="T1766"/>
  <c r="R1766"/>
  <c r="P1766"/>
  <c r="BI1765"/>
  <c r="BH1765"/>
  <c r="BG1765"/>
  <c r="BF1765"/>
  <c r="T1765"/>
  <c r="R1765"/>
  <c r="P1765"/>
  <c r="BI1764"/>
  <c r="BH1764"/>
  <c r="BG1764"/>
  <c r="BF1764"/>
  <c r="T1764"/>
  <c r="R1764"/>
  <c r="P1764"/>
  <c r="BI1763"/>
  <c r="BH1763"/>
  <c r="BG1763"/>
  <c r="BF1763"/>
  <c r="T1763"/>
  <c r="R1763"/>
  <c r="P1763"/>
  <c r="BI1762"/>
  <c r="BH1762"/>
  <c r="BG1762"/>
  <c r="BF1762"/>
  <c r="T1762"/>
  <c r="R1762"/>
  <c r="P1762"/>
  <c r="BI1761"/>
  <c r="BH1761"/>
  <c r="BG1761"/>
  <c r="BF1761"/>
  <c r="T1761"/>
  <c r="R1761"/>
  <c r="P1761"/>
  <c r="BI1760"/>
  <c r="BH1760"/>
  <c r="BG1760"/>
  <c r="BF1760"/>
  <c r="T1760"/>
  <c r="R1760"/>
  <c r="P1760"/>
  <c r="BI1759"/>
  <c r="BH1759"/>
  <c r="BG1759"/>
  <c r="BF1759"/>
  <c r="T1759"/>
  <c r="R1759"/>
  <c r="P1759"/>
  <c r="BI1758"/>
  <c r="BH1758"/>
  <c r="BG1758"/>
  <c r="BF1758"/>
  <c r="T1758"/>
  <c r="R1758"/>
  <c r="P1758"/>
  <c r="BI1743"/>
  <c r="BH1743"/>
  <c r="BG1743"/>
  <c r="BF1743"/>
  <c r="T1743"/>
  <c r="R1743"/>
  <c r="P1743"/>
  <c r="BI1742"/>
  <c r="BH1742"/>
  <c r="BG1742"/>
  <c r="BF1742"/>
  <c r="T1742"/>
  <c r="R1742"/>
  <c r="P1742"/>
  <c r="BI1741"/>
  <c r="BH1741"/>
  <c r="BG1741"/>
  <c r="BF1741"/>
  <c r="T1741"/>
  <c r="R1741"/>
  <c r="P1741"/>
  <c r="BI1740"/>
  <c r="BH1740"/>
  <c r="BG1740"/>
  <c r="BF1740"/>
  <c r="T1740"/>
  <c r="R1740"/>
  <c r="P1740"/>
  <c r="BI1739"/>
  <c r="BH1739"/>
  <c r="BG1739"/>
  <c r="BF1739"/>
  <c r="T1739"/>
  <c r="R1739"/>
  <c r="P1739"/>
  <c r="BI1738"/>
  <c r="BH1738"/>
  <c r="BG1738"/>
  <c r="BF1738"/>
  <c r="T1738"/>
  <c r="R1738"/>
  <c r="P1738"/>
  <c r="BI1737"/>
  <c r="BH1737"/>
  <c r="BG1737"/>
  <c r="BF1737"/>
  <c r="T1737"/>
  <c r="R1737"/>
  <c r="P1737"/>
  <c r="BI1731"/>
  <c r="BH1731"/>
  <c r="BG1731"/>
  <c r="BF1731"/>
  <c r="T1731"/>
  <c r="R1731"/>
  <c r="P1731"/>
  <c r="BI1730"/>
  <c r="BH1730"/>
  <c r="BG1730"/>
  <c r="BF1730"/>
  <c r="T1730"/>
  <c r="R1730"/>
  <c r="P1730"/>
  <c r="BI1728"/>
  <c r="BH1728"/>
  <c r="BG1728"/>
  <c r="BF1728"/>
  <c r="T1728"/>
  <c r="R1728"/>
  <c r="P1728"/>
  <c r="BI1727"/>
  <c r="BH1727"/>
  <c r="BG1727"/>
  <c r="BF1727"/>
  <c r="T1727"/>
  <c r="R1727"/>
  <c r="P1727"/>
  <c r="BI1725"/>
  <c r="BH1725"/>
  <c r="BG1725"/>
  <c r="BF1725"/>
  <c r="T1725"/>
  <c r="R1725"/>
  <c r="P1725"/>
  <c r="BI1724"/>
  <c r="BH1724"/>
  <c r="BG1724"/>
  <c r="BF1724"/>
  <c r="T1724"/>
  <c r="R1724"/>
  <c r="P1724"/>
  <c r="BI1723"/>
  <c r="BH1723"/>
  <c r="BG1723"/>
  <c r="BF1723"/>
  <c r="T1723"/>
  <c r="R1723"/>
  <c r="P1723"/>
  <c r="BI1722"/>
  <c r="BH1722"/>
  <c r="BG1722"/>
  <c r="BF1722"/>
  <c r="T1722"/>
  <c r="R1722"/>
  <c r="P1722"/>
  <c r="BI1721"/>
  <c r="BH1721"/>
  <c r="BG1721"/>
  <c r="BF1721"/>
  <c r="T1721"/>
  <c r="R1721"/>
  <c r="P1721"/>
  <c r="BI1720"/>
  <c r="BH1720"/>
  <c r="BG1720"/>
  <c r="BF1720"/>
  <c r="T1720"/>
  <c r="R1720"/>
  <c r="P1720"/>
  <c r="BI1719"/>
  <c r="BH1719"/>
  <c r="BG1719"/>
  <c r="BF1719"/>
  <c r="T1719"/>
  <c r="R1719"/>
  <c r="P1719"/>
  <c r="BI1718"/>
  <c r="BH1718"/>
  <c r="BG1718"/>
  <c r="BF1718"/>
  <c r="T1718"/>
  <c r="R1718"/>
  <c r="P1718"/>
  <c r="BI1717"/>
  <c r="BH1717"/>
  <c r="BG1717"/>
  <c r="BF1717"/>
  <c r="T1717"/>
  <c r="R1717"/>
  <c r="P1717"/>
  <c r="BI1716"/>
  <c r="BH1716"/>
  <c r="BG1716"/>
  <c r="BF1716"/>
  <c r="T1716"/>
  <c r="R1716"/>
  <c r="P1716"/>
  <c r="BI1715"/>
  <c r="BH1715"/>
  <c r="BG1715"/>
  <c r="BF1715"/>
  <c r="T1715"/>
  <c r="R1715"/>
  <c r="P1715"/>
  <c r="BI1714"/>
  <c r="BH1714"/>
  <c r="BG1714"/>
  <c r="BF1714"/>
  <c r="T1714"/>
  <c r="R1714"/>
  <c r="P1714"/>
  <c r="BI1713"/>
  <c r="BH1713"/>
  <c r="BG1713"/>
  <c r="BF1713"/>
  <c r="T1713"/>
  <c r="R1713"/>
  <c r="P1713"/>
  <c r="BI1712"/>
  <c r="BH1712"/>
  <c r="BG1712"/>
  <c r="BF1712"/>
  <c r="T1712"/>
  <c r="R1712"/>
  <c r="P1712"/>
  <c r="BI1710"/>
  <c r="BH1710"/>
  <c r="BG1710"/>
  <c r="BF1710"/>
  <c r="T1710"/>
  <c r="R1710"/>
  <c r="P1710"/>
  <c r="BI1697"/>
  <c r="BH1697"/>
  <c r="BG1697"/>
  <c r="BF1697"/>
  <c r="T1697"/>
  <c r="R1697"/>
  <c r="P1697"/>
  <c r="BI1691"/>
  <c r="BH1691"/>
  <c r="BG1691"/>
  <c r="BF1691"/>
  <c r="T1691"/>
  <c r="R1691"/>
  <c r="P1691"/>
  <c r="BI1684"/>
  <c r="BH1684"/>
  <c r="BG1684"/>
  <c r="BF1684"/>
  <c r="T1684"/>
  <c r="R1684"/>
  <c r="P1684"/>
  <c r="BI1681"/>
  <c r="BH1681"/>
  <c r="BG1681"/>
  <c r="BF1681"/>
  <c r="T1681"/>
  <c r="R1681"/>
  <c r="P1681"/>
  <c r="BI1680"/>
  <c r="BH1680"/>
  <c r="BG1680"/>
  <c r="BF1680"/>
  <c r="T1680"/>
  <c r="R1680"/>
  <c r="P1680"/>
  <c r="BI1679"/>
  <c r="BH1679"/>
  <c r="BG1679"/>
  <c r="BF1679"/>
  <c r="T1679"/>
  <c r="R1679"/>
  <c r="P1679"/>
  <c r="BI1678"/>
  <c r="BH1678"/>
  <c r="BG1678"/>
  <c r="BF1678"/>
  <c r="T1678"/>
  <c r="R1678"/>
  <c r="P1678"/>
  <c r="BI1677"/>
  <c r="BH1677"/>
  <c r="BG1677"/>
  <c r="BF1677"/>
  <c r="T1677"/>
  <c r="R1677"/>
  <c r="P1677"/>
  <c r="BI1676"/>
  <c r="BH1676"/>
  <c r="BG1676"/>
  <c r="BF1676"/>
  <c r="T1676"/>
  <c r="R1676"/>
  <c r="P1676"/>
  <c r="BI1675"/>
  <c r="BH1675"/>
  <c r="BG1675"/>
  <c r="BF1675"/>
  <c r="T1675"/>
  <c r="R1675"/>
  <c r="P1675"/>
  <c r="BI1674"/>
  <c r="BH1674"/>
  <c r="BG1674"/>
  <c r="BF1674"/>
  <c r="T1674"/>
  <c r="R1674"/>
  <c r="P1674"/>
  <c r="BI1673"/>
  <c r="BH1673"/>
  <c r="BG1673"/>
  <c r="BF1673"/>
  <c r="T1673"/>
  <c r="R1673"/>
  <c r="P1673"/>
  <c r="BI1672"/>
  <c r="BH1672"/>
  <c r="BG1672"/>
  <c r="BF1672"/>
  <c r="T1672"/>
  <c r="R1672"/>
  <c r="P1672"/>
  <c r="BI1671"/>
  <c r="BH1671"/>
  <c r="BG1671"/>
  <c r="BF1671"/>
  <c r="T1671"/>
  <c r="R1671"/>
  <c r="P1671"/>
  <c r="BI1670"/>
  <c r="BH1670"/>
  <c r="BG1670"/>
  <c r="BF1670"/>
  <c r="T1670"/>
  <c r="R1670"/>
  <c r="P1670"/>
  <c r="BI1669"/>
  <c r="BH1669"/>
  <c r="BG1669"/>
  <c r="BF1669"/>
  <c r="T1669"/>
  <c r="R1669"/>
  <c r="P1669"/>
  <c r="BI1668"/>
  <c r="BH1668"/>
  <c r="BG1668"/>
  <c r="BF1668"/>
  <c r="T1668"/>
  <c r="R1668"/>
  <c r="P1668"/>
  <c r="BI1667"/>
  <c r="BH1667"/>
  <c r="BG1667"/>
  <c r="BF1667"/>
  <c r="T1667"/>
  <c r="R1667"/>
  <c r="P1667"/>
  <c r="BI1666"/>
  <c r="BH1666"/>
  <c r="BG1666"/>
  <c r="BF1666"/>
  <c r="T1666"/>
  <c r="R1666"/>
  <c r="P1666"/>
  <c r="BI1664"/>
  <c r="BH1664"/>
  <c r="BG1664"/>
  <c r="BF1664"/>
  <c r="T1664"/>
  <c r="R1664"/>
  <c r="P1664"/>
  <c r="BI1663"/>
  <c r="BH1663"/>
  <c r="BG1663"/>
  <c r="BF1663"/>
  <c r="T1663"/>
  <c r="R1663"/>
  <c r="P1663"/>
  <c r="BI1662"/>
  <c r="BH1662"/>
  <c r="BG1662"/>
  <c r="BF1662"/>
  <c r="T1662"/>
  <c r="R1662"/>
  <c r="P1662"/>
  <c r="BI1661"/>
  <c r="BH1661"/>
  <c r="BG1661"/>
  <c r="BF1661"/>
  <c r="T1661"/>
  <c r="R1661"/>
  <c r="P1661"/>
  <c r="BI1660"/>
  <c r="BH1660"/>
  <c r="BG1660"/>
  <c r="BF1660"/>
  <c r="T1660"/>
  <c r="R1660"/>
  <c r="P1660"/>
  <c r="BI1658"/>
  <c r="BH1658"/>
  <c r="BG1658"/>
  <c r="BF1658"/>
  <c r="T1658"/>
  <c r="R1658"/>
  <c r="P1658"/>
  <c r="BI1656"/>
  <c r="BH1656"/>
  <c r="BG1656"/>
  <c r="BF1656"/>
  <c r="T1656"/>
  <c r="R1656"/>
  <c r="P1656"/>
  <c r="BI1655"/>
  <c r="BH1655"/>
  <c r="BG1655"/>
  <c r="BF1655"/>
  <c r="T1655"/>
  <c r="R1655"/>
  <c r="P1655"/>
  <c r="BI1654"/>
  <c r="BH1654"/>
  <c r="BG1654"/>
  <c r="BF1654"/>
  <c r="T1654"/>
  <c r="R1654"/>
  <c r="P1654"/>
  <c r="BI1653"/>
  <c r="BH1653"/>
  <c r="BG1653"/>
  <c r="BF1653"/>
  <c r="T1653"/>
  <c r="R1653"/>
  <c r="P1653"/>
  <c r="BI1652"/>
  <c r="BH1652"/>
  <c r="BG1652"/>
  <c r="BF1652"/>
  <c r="T1652"/>
  <c r="R1652"/>
  <c r="P1652"/>
  <c r="BI1651"/>
  <c r="BH1651"/>
  <c r="BG1651"/>
  <c r="BF1651"/>
  <c r="T1651"/>
  <c r="R1651"/>
  <c r="P1651"/>
  <c r="BI1641"/>
  <c r="BH1641"/>
  <c r="BG1641"/>
  <c r="BF1641"/>
  <c r="T1641"/>
  <c r="R1641"/>
  <c r="P1641"/>
  <c r="BI1634"/>
  <c r="BH1634"/>
  <c r="BG1634"/>
  <c r="BF1634"/>
  <c r="T1634"/>
  <c r="R1634"/>
  <c r="P1634"/>
  <c r="BI1633"/>
  <c r="BH1633"/>
  <c r="BG1633"/>
  <c r="BF1633"/>
  <c r="T1633"/>
  <c r="R1633"/>
  <c r="P1633"/>
  <c r="BI1632"/>
  <c r="BH1632"/>
  <c r="BG1632"/>
  <c r="BF1632"/>
  <c r="T1632"/>
  <c r="R1632"/>
  <c r="P1632"/>
  <c r="BI1631"/>
  <c r="BH1631"/>
  <c r="BG1631"/>
  <c r="BF1631"/>
  <c r="T1631"/>
  <c r="R1631"/>
  <c r="P1631"/>
  <c r="BI1630"/>
  <c r="BH1630"/>
  <c r="BG1630"/>
  <c r="BF1630"/>
  <c r="T1630"/>
  <c r="R1630"/>
  <c r="P1630"/>
  <c r="BI1628"/>
  <c r="BH1628"/>
  <c r="BG1628"/>
  <c r="BF1628"/>
  <c r="T1628"/>
  <c r="R1628"/>
  <c r="P1628"/>
  <c r="BI1626"/>
  <c r="BH1626"/>
  <c r="BG1626"/>
  <c r="BF1626"/>
  <c r="T1626"/>
  <c r="R1626"/>
  <c r="P1626"/>
  <c r="BI1624"/>
  <c r="BH1624"/>
  <c r="BG1624"/>
  <c r="BF1624"/>
  <c r="T1624"/>
  <c r="R1624"/>
  <c r="P1624"/>
  <c r="BI1620"/>
  <c r="BH1620"/>
  <c r="BG1620"/>
  <c r="BF1620"/>
  <c r="T1620"/>
  <c r="R1620"/>
  <c r="P1620"/>
  <c r="BI1615"/>
  <c r="BH1615"/>
  <c r="BG1615"/>
  <c r="BF1615"/>
  <c r="T1615"/>
  <c r="R1615"/>
  <c r="P1615"/>
  <c r="BI1612"/>
  <c r="BH1612"/>
  <c r="BG1612"/>
  <c r="BF1612"/>
  <c r="T1612"/>
  <c r="R1612"/>
  <c r="P1612"/>
  <c r="BI1608"/>
  <c r="BH1608"/>
  <c r="BG1608"/>
  <c r="BF1608"/>
  <c r="T1608"/>
  <c r="R1608"/>
  <c r="P1608"/>
  <c r="BI1607"/>
  <c r="BH1607"/>
  <c r="BG1607"/>
  <c r="BF1607"/>
  <c r="T1607"/>
  <c r="R1607"/>
  <c r="P1607"/>
  <c r="BI1593"/>
  <c r="BH1593"/>
  <c r="BG1593"/>
  <c r="BF1593"/>
  <c r="T1593"/>
  <c r="R1593"/>
  <c r="P1593"/>
  <c r="BI1591"/>
  <c r="BH1591"/>
  <c r="BG1591"/>
  <c r="BF1591"/>
  <c r="T1591"/>
  <c r="R1591"/>
  <c r="P1591"/>
  <c r="BI1581"/>
  <c r="BH1581"/>
  <c r="BG1581"/>
  <c r="BF1581"/>
  <c r="T1581"/>
  <c r="R1581"/>
  <c r="P1581"/>
  <c r="BI1579"/>
  <c r="BH1579"/>
  <c r="BG1579"/>
  <c r="BF1579"/>
  <c r="T1579"/>
  <c r="T1578"/>
  <c r="R1579"/>
  <c r="R1578"/>
  <c r="P1579"/>
  <c r="P1578"/>
  <c r="BI1577"/>
  <c r="BH1577"/>
  <c r="BG1577"/>
  <c r="BF1577"/>
  <c r="T1577"/>
  <c r="R1577"/>
  <c r="P1577"/>
  <c r="BI1576"/>
  <c r="BH1576"/>
  <c r="BG1576"/>
  <c r="BF1576"/>
  <c r="T1576"/>
  <c r="R1576"/>
  <c r="P1576"/>
  <c r="BI1574"/>
  <c r="BH1574"/>
  <c r="BG1574"/>
  <c r="BF1574"/>
  <c r="T1574"/>
  <c r="T1573"/>
  <c r="R1574"/>
  <c r="R1573"/>
  <c r="P1574"/>
  <c r="P1573"/>
  <c r="BI1569"/>
  <c r="BH1569"/>
  <c r="BG1569"/>
  <c r="BF1569"/>
  <c r="T1569"/>
  <c r="T1568"/>
  <c r="R1569"/>
  <c r="R1568"/>
  <c r="P1569"/>
  <c r="P1568"/>
  <c r="BI1567"/>
  <c r="BH1567"/>
  <c r="BG1567"/>
  <c r="BF1567"/>
  <c r="T1567"/>
  <c r="T1566"/>
  <c r="R1567"/>
  <c r="R1566"/>
  <c r="P1567"/>
  <c r="P1566"/>
  <c r="BI1565"/>
  <c r="BH1565"/>
  <c r="BG1565"/>
  <c r="BF1565"/>
  <c r="T1565"/>
  <c r="R1565"/>
  <c r="P1565"/>
  <c r="BI1563"/>
  <c r="BH1563"/>
  <c r="BG1563"/>
  <c r="BF1563"/>
  <c r="T1563"/>
  <c r="R1563"/>
  <c r="P1563"/>
  <c r="BI1543"/>
  <c r="BH1543"/>
  <c r="BG1543"/>
  <c r="BF1543"/>
  <c r="T1543"/>
  <c r="R1543"/>
  <c r="P1543"/>
  <c r="BI1541"/>
  <c r="BH1541"/>
  <c r="BG1541"/>
  <c r="BF1541"/>
  <c r="T1541"/>
  <c r="R1541"/>
  <c r="P1541"/>
  <c r="BI1540"/>
  <c r="BH1540"/>
  <c r="BG1540"/>
  <c r="BF1540"/>
  <c r="T1540"/>
  <c r="R1540"/>
  <c r="P1540"/>
  <c r="BI1538"/>
  <c r="BH1538"/>
  <c r="BG1538"/>
  <c r="BF1538"/>
  <c r="T1538"/>
  <c r="R1538"/>
  <c r="P1538"/>
  <c r="BI1536"/>
  <c r="BH1536"/>
  <c r="BG1536"/>
  <c r="BF1536"/>
  <c r="T1536"/>
  <c r="R1536"/>
  <c r="P1536"/>
  <c r="BI1535"/>
  <c r="BH1535"/>
  <c r="BG1535"/>
  <c r="BF1535"/>
  <c r="T1535"/>
  <c r="R1535"/>
  <c r="P1535"/>
  <c r="BI1533"/>
  <c r="BH1533"/>
  <c r="BG1533"/>
  <c r="BF1533"/>
  <c r="T1533"/>
  <c r="R1533"/>
  <c r="P1533"/>
  <c r="BI1529"/>
  <c r="BH1529"/>
  <c r="BG1529"/>
  <c r="BF1529"/>
  <c r="T1529"/>
  <c r="R1529"/>
  <c r="P1529"/>
  <c r="BI1527"/>
  <c r="BH1527"/>
  <c r="BG1527"/>
  <c r="BF1527"/>
  <c r="T1527"/>
  <c r="R1527"/>
  <c r="P1527"/>
  <c r="BI1525"/>
  <c r="BH1525"/>
  <c r="BG1525"/>
  <c r="BF1525"/>
  <c r="T1525"/>
  <c r="R1525"/>
  <c r="P1525"/>
  <c r="BI1523"/>
  <c r="BH1523"/>
  <c r="BG1523"/>
  <c r="BF1523"/>
  <c r="T1523"/>
  <c r="R1523"/>
  <c r="P1523"/>
  <c r="BI1521"/>
  <c r="BH1521"/>
  <c r="BG1521"/>
  <c r="BF1521"/>
  <c r="T1521"/>
  <c r="R1521"/>
  <c r="P1521"/>
  <c r="BI1519"/>
  <c r="BH1519"/>
  <c r="BG1519"/>
  <c r="BF1519"/>
  <c r="T1519"/>
  <c r="R1519"/>
  <c r="P1519"/>
  <c r="BI1497"/>
  <c r="BH1497"/>
  <c r="BG1497"/>
  <c r="BF1497"/>
  <c r="T1497"/>
  <c r="R1497"/>
  <c r="P1497"/>
  <c r="BI1495"/>
  <c r="BH1495"/>
  <c r="BG1495"/>
  <c r="BF1495"/>
  <c r="T1495"/>
  <c r="R1495"/>
  <c r="P1495"/>
  <c r="BI1493"/>
  <c r="BH1493"/>
  <c r="BG1493"/>
  <c r="BF1493"/>
  <c r="T1493"/>
  <c r="R1493"/>
  <c r="P1493"/>
  <c r="BI1491"/>
  <c r="BH1491"/>
  <c r="BG1491"/>
  <c r="BF1491"/>
  <c r="T1491"/>
  <c r="R1491"/>
  <c r="P1491"/>
  <c r="BI1477"/>
  <c r="BH1477"/>
  <c r="BG1477"/>
  <c r="BF1477"/>
  <c r="T1477"/>
  <c r="R1477"/>
  <c r="P1477"/>
  <c r="BI1473"/>
  <c r="BH1473"/>
  <c r="BG1473"/>
  <c r="BF1473"/>
  <c r="T1473"/>
  <c r="R1473"/>
  <c r="P1473"/>
  <c r="BI1469"/>
  <c r="BH1469"/>
  <c r="BG1469"/>
  <c r="BF1469"/>
  <c r="T1469"/>
  <c r="R1469"/>
  <c r="P1469"/>
  <c r="BI1462"/>
  <c r="BH1462"/>
  <c r="BG1462"/>
  <c r="BF1462"/>
  <c r="T1462"/>
  <c r="R1462"/>
  <c r="P1462"/>
  <c r="BI1460"/>
  <c r="BH1460"/>
  <c r="BG1460"/>
  <c r="BF1460"/>
  <c r="T1460"/>
  <c r="R1460"/>
  <c r="P1460"/>
  <c r="BI1459"/>
  <c r="BH1459"/>
  <c r="BG1459"/>
  <c r="BF1459"/>
  <c r="T1459"/>
  <c r="R1459"/>
  <c r="P1459"/>
  <c r="BI1457"/>
  <c r="BH1457"/>
  <c r="BG1457"/>
  <c r="BF1457"/>
  <c r="T1457"/>
  <c r="R1457"/>
  <c r="P1457"/>
  <c r="BI1455"/>
  <c r="BH1455"/>
  <c r="BG1455"/>
  <c r="BF1455"/>
  <c r="T1455"/>
  <c r="R1455"/>
  <c r="P1455"/>
  <c r="BI1451"/>
  <c r="BH1451"/>
  <c r="BG1451"/>
  <c r="BF1451"/>
  <c r="T1451"/>
  <c r="R1451"/>
  <c r="P1451"/>
  <c r="BI1449"/>
  <c r="BH1449"/>
  <c r="BG1449"/>
  <c r="BF1449"/>
  <c r="T1449"/>
  <c r="R1449"/>
  <c r="P1449"/>
  <c r="BI1444"/>
  <c r="BH1444"/>
  <c r="BG1444"/>
  <c r="BF1444"/>
  <c r="T1444"/>
  <c r="R1444"/>
  <c r="P1444"/>
  <c r="BI1440"/>
  <c r="BH1440"/>
  <c r="BG1440"/>
  <c r="BF1440"/>
  <c r="T1440"/>
  <c r="R1440"/>
  <c r="P1440"/>
  <c r="BI1438"/>
  <c r="BH1438"/>
  <c r="BG1438"/>
  <c r="BF1438"/>
  <c r="T1438"/>
  <c r="R1438"/>
  <c r="P1438"/>
  <c r="BI1434"/>
  <c r="BH1434"/>
  <c r="BG1434"/>
  <c r="BF1434"/>
  <c r="T1434"/>
  <c r="R1434"/>
  <c r="P1434"/>
  <c r="BI1429"/>
  <c r="BH1429"/>
  <c r="BG1429"/>
  <c r="BF1429"/>
  <c r="T1429"/>
  <c r="R1429"/>
  <c r="P1429"/>
  <c r="BI1426"/>
  <c r="BH1426"/>
  <c r="BG1426"/>
  <c r="BF1426"/>
  <c r="T1426"/>
  <c r="T1425"/>
  <c r="R1426"/>
  <c r="R1425"/>
  <c r="P1426"/>
  <c r="P1425"/>
  <c r="BI1424"/>
  <c r="BH1424"/>
  <c r="BG1424"/>
  <c r="BF1424"/>
  <c r="T1424"/>
  <c r="R1424"/>
  <c r="P1424"/>
  <c r="BI1422"/>
  <c r="BH1422"/>
  <c r="BG1422"/>
  <c r="BF1422"/>
  <c r="T1422"/>
  <c r="R1422"/>
  <c r="P1422"/>
  <c r="BI1421"/>
  <c r="BH1421"/>
  <c r="BG1421"/>
  <c r="BF1421"/>
  <c r="T1421"/>
  <c r="R1421"/>
  <c r="P1421"/>
  <c r="BI1420"/>
  <c r="BH1420"/>
  <c r="BG1420"/>
  <c r="BF1420"/>
  <c r="T1420"/>
  <c r="R1420"/>
  <c r="P1420"/>
  <c r="BI1418"/>
  <c r="BH1418"/>
  <c r="BG1418"/>
  <c r="BF1418"/>
  <c r="T1418"/>
  <c r="R1418"/>
  <c r="P1418"/>
  <c r="BI1417"/>
  <c r="BH1417"/>
  <c r="BG1417"/>
  <c r="BF1417"/>
  <c r="T1417"/>
  <c r="R1417"/>
  <c r="P1417"/>
  <c r="BI1416"/>
  <c r="BH1416"/>
  <c r="BG1416"/>
  <c r="BF1416"/>
  <c r="T1416"/>
  <c r="R1416"/>
  <c r="P1416"/>
  <c r="BI1415"/>
  <c r="BH1415"/>
  <c r="BG1415"/>
  <c r="BF1415"/>
  <c r="T1415"/>
  <c r="R1415"/>
  <c r="P1415"/>
  <c r="BI1414"/>
  <c r="BH1414"/>
  <c r="BG1414"/>
  <c r="BF1414"/>
  <c r="T1414"/>
  <c r="R1414"/>
  <c r="P1414"/>
  <c r="BI1412"/>
  <c r="BH1412"/>
  <c r="BG1412"/>
  <c r="BF1412"/>
  <c r="T1412"/>
  <c r="R1412"/>
  <c r="P1412"/>
  <c r="BI1411"/>
  <c r="BH1411"/>
  <c r="BG1411"/>
  <c r="BF1411"/>
  <c r="T1411"/>
  <c r="R1411"/>
  <c r="P1411"/>
  <c r="BI1410"/>
  <c r="BH1410"/>
  <c r="BG1410"/>
  <c r="BF1410"/>
  <c r="T1410"/>
  <c r="R1410"/>
  <c r="P1410"/>
  <c r="BI1409"/>
  <c r="BH1409"/>
  <c r="BG1409"/>
  <c r="BF1409"/>
  <c r="T1409"/>
  <c r="R1409"/>
  <c r="P1409"/>
  <c r="BI1407"/>
  <c r="BH1407"/>
  <c r="BG1407"/>
  <c r="BF1407"/>
  <c r="T1407"/>
  <c r="R1407"/>
  <c r="P1407"/>
  <c r="BI1405"/>
  <c r="BH1405"/>
  <c r="BG1405"/>
  <c r="BF1405"/>
  <c r="T1405"/>
  <c r="R1405"/>
  <c r="P1405"/>
  <c r="BI1403"/>
  <c r="BH1403"/>
  <c r="BG1403"/>
  <c r="BF1403"/>
  <c r="T1403"/>
  <c r="R1403"/>
  <c r="P1403"/>
  <c r="BI1389"/>
  <c r="BH1389"/>
  <c r="BG1389"/>
  <c r="BF1389"/>
  <c r="T1389"/>
  <c r="R1389"/>
  <c r="P1389"/>
  <c r="BI1388"/>
  <c r="BH1388"/>
  <c r="BG1388"/>
  <c r="BF1388"/>
  <c r="T1388"/>
  <c r="R1388"/>
  <c r="P1388"/>
  <c r="BI1386"/>
  <c r="BH1386"/>
  <c r="BG1386"/>
  <c r="BF1386"/>
  <c r="T1386"/>
  <c r="R1386"/>
  <c r="P1386"/>
  <c r="BI1385"/>
  <c r="BH1385"/>
  <c r="BG1385"/>
  <c r="BF1385"/>
  <c r="T1385"/>
  <c r="R1385"/>
  <c r="P1385"/>
  <c r="BI1384"/>
  <c r="BH1384"/>
  <c r="BG1384"/>
  <c r="BF1384"/>
  <c r="T1384"/>
  <c r="R1384"/>
  <c r="P1384"/>
  <c r="BI1382"/>
  <c r="BH1382"/>
  <c r="BG1382"/>
  <c r="BF1382"/>
  <c r="T1382"/>
  <c r="R1382"/>
  <c r="P1382"/>
  <c r="BI1380"/>
  <c r="BH1380"/>
  <c r="BG1380"/>
  <c r="BF1380"/>
  <c r="T1380"/>
  <c r="R1380"/>
  <c r="P1380"/>
  <c r="BI1374"/>
  <c r="BH1374"/>
  <c r="BG1374"/>
  <c r="BF1374"/>
  <c r="T1374"/>
  <c r="R1374"/>
  <c r="P1374"/>
  <c r="BI1372"/>
  <c r="BH1372"/>
  <c r="BG1372"/>
  <c r="BF1372"/>
  <c r="T1372"/>
  <c r="R1372"/>
  <c r="P1372"/>
  <c r="BI1351"/>
  <c r="BH1351"/>
  <c r="BG1351"/>
  <c r="BF1351"/>
  <c r="T1351"/>
  <c r="R1351"/>
  <c r="P1351"/>
  <c r="BI1350"/>
  <c r="BH1350"/>
  <c r="BG1350"/>
  <c r="BF1350"/>
  <c r="T1350"/>
  <c r="R1350"/>
  <c r="P1350"/>
  <c r="BI1348"/>
  <c r="BH1348"/>
  <c r="BG1348"/>
  <c r="BF1348"/>
  <c r="T1348"/>
  <c r="R1348"/>
  <c r="P1348"/>
  <c r="BI1347"/>
  <c r="BH1347"/>
  <c r="BG1347"/>
  <c r="BF1347"/>
  <c r="T1347"/>
  <c r="R1347"/>
  <c r="P1347"/>
  <c r="BI1345"/>
  <c r="BH1345"/>
  <c r="BG1345"/>
  <c r="BF1345"/>
  <c r="T1345"/>
  <c r="R1345"/>
  <c r="P1345"/>
  <c r="BI1344"/>
  <c r="BH1344"/>
  <c r="BG1344"/>
  <c r="BF1344"/>
  <c r="T1344"/>
  <c r="R1344"/>
  <c r="P1344"/>
  <c r="BI1323"/>
  <c r="BH1323"/>
  <c r="BG1323"/>
  <c r="BF1323"/>
  <c r="T1323"/>
  <c r="R1323"/>
  <c r="P1323"/>
  <c r="BI1321"/>
  <c r="BH1321"/>
  <c r="BG1321"/>
  <c r="BF1321"/>
  <c r="T1321"/>
  <c r="R1321"/>
  <c r="P1321"/>
  <c r="BI1316"/>
  <c r="BH1316"/>
  <c r="BG1316"/>
  <c r="BF1316"/>
  <c r="T1316"/>
  <c r="R1316"/>
  <c r="P1316"/>
  <c r="BI1312"/>
  <c r="BH1312"/>
  <c r="BG1312"/>
  <c r="BF1312"/>
  <c r="T1312"/>
  <c r="R1312"/>
  <c r="P1312"/>
  <c r="BI1311"/>
  <c r="BH1311"/>
  <c r="BG1311"/>
  <c r="BF1311"/>
  <c r="T1311"/>
  <c r="R1311"/>
  <c r="P1311"/>
  <c r="BI1310"/>
  <c r="BH1310"/>
  <c r="BG1310"/>
  <c r="BF1310"/>
  <c r="T1310"/>
  <c r="R1310"/>
  <c r="P1310"/>
  <c r="BI1308"/>
  <c r="BH1308"/>
  <c r="BG1308"/>
  <c r="BF1308"/>
  <c r="T1308"/>
  <c r="R1308"/>
  <c r="P1308"/>
  <c r="BI1303"/>
  <c r="BH1303"/>
  <c r="BG1303"/>
  <c r="BF1303"/>
  <c r="T1303"/>
  <c r="R1303"/>
  <c r="P1303"/>
  <c r="BI1296"/>
  <c r="BH1296"/>
  <c r="BG1296"/>
  <c r="BF1296"/>
  <c r="T1296"/>
  <c r="R1296"/>
  <c r="P1296"/>
  <c r="BI1271"/>
  <c r="BH1271"/>
  <c r="BG1271"/>
  <c r="BF1271"/>
  <c r="T1271"/>
  <c r="R1271"/>
  <c r="P1271"/>
  <c r="BI1267"/>
  <c r="BH1267"/>
  <c r="BG1267"/>
  <c r="BF1267"/>
  <c r="T1267"/>
  <c r="R1267"/>
  <c r="P1267"/>
  <c r="BI1199"/>
  <c r="BH1199"/>
  <c r="BG1199"/>
  <c r="BF1199"/>
  <c r="T1199"/>
  <c r="R1199"/>
  <c r="P1199"/>
  <c r="BI1193"/>
  <c r="BH1193"/>
  <c r="BG1193"/>
  <c r="BF1193"/>
  <c r="T1193"/>
  <c r="R1193"/>
  <c r="P1193"/>
  <c r="BI1192"/>
  <c r="BH1192"/>
  <c r="BG1192"/>
  <c r="BF1192"/>
  <c r="T1192"/>
  <c r="R1192"/>
  <c r="P1192"/>
  <c r="BI1185"/>
  <c r="BH1185"/>
  <c r="BG1185"/>
  <c r="BF1185"/>
  <c r="T1185"/>
  <c r="R1185"/>
  <c r="P1185"/>
  <c r="BI1183"/>
  <c r="BH1183"/>
  <c r="BG1183"/>
  <c r="BF1183"/>
  <c r="T1183"/>
  <c r="R1183"/>
  <c r="P1183"/>
  <c r="BI1181"/>
  <c r="BH1181"/>
  <c r="BG1181"/>
  <c r="BF1181"/>
  <c r="T1181"/>
  <c r="R1181"/>
  <c r="P1181"/>
  <c r="BI1179"/>
  <c r="BH1179"/>
  <c r="BG1179"/>
  <c r="BF1179"/>
  <c r="T1179"/>
  <c r="R1179"/>
  <c r="P1179"/>
  <c r="BI1177"/>
  <c r="BH1177"/>
  <c r="BG1177"/>
  <c r="BF1177"/>
  <c r="T1177"/>
  <c r="R1177"/>
  <c r="P1177"/>
  <c r="BI1172"/>
  <c r="BH1172"/>
  <c r="BG1172"/>
  <c r="BF1172"/>
  <c r="T1172"/>
  <c r="R1172"/>
  <c r="P1172"/>
  <c r="BI1170"/>
  <c r="BH1170"/>
  <c r="BG1170"/>
  <c r="BF1170"/>
  <c r="T1170"/>
  <c r="R1170"/>
  <c r="P1170"/>
  <c r="BI1167"/>
  <c r="BH1167"/>
  <c r="BG1167"/>
  <c r="BF1167"/>
  <c r="T1167"/>
  <c r="R1167"/>
  <c r="P1167"/>
  <c r="BI1165"/>
  <c r="BH1165"/>
  <c r="BG1165"/>
  <c r="BF1165"/>
  <c r="T1165"/>
  <c r="R1165"/>
  <c r="P1165"/>
  <c r="BI1163"/>
  <c r="BH1163"/>
  <c r="BG1163"/>
  <c r="BF1163"/>
  <c r="T1163"/>
  <c r="R1163"/>
  <c r="P1163"/>
  <c r="BI1161"/>
  <c r="BH1161"/>
  <c r="BG1161"/>
  <c r="BF1161"/>
  <c r="T1161"/>
  <c r="R1161"/>
  <c r="P1161"/>
  <c r="BI1160"/>
  <c r="BH1160"/>
  <c r="BG1160"/>
  <c r="BF1160"/>
  <c r="T1160"/>
  <c r="R1160"/>
  <c r="P1160"/>
  <c r="BI1159"/>
  <c r="BH1159"/>
  <c r="BG1159"/>
  <c r="BF1159"/>
  <c r="T1159"/>
  <c r="R1159"/>
  <c r="P1159"/>
  <c r="BI989"/>
  <c r="BH989"/>
  <c r="BG989"/>
  <c r="BF989"/>
  <c r="T989"/>
  <c r="R989"/>
  <c r="P989"/>
  <c r="BI984"/>
  <c r="BH984"/>
  <c r="BG984"/>
  <c r="BF984"/>
  <c r="T984"/>
  <c r="R984"/>
  <c r="P984"/>
  <c r="BI983"/>
  <c r="BH983"/>
  <c r="BG983"/>
  <c r="BF983"/>
  <c r="T983"/>
  <c r="R983"/>
  <c r="P983"/>
  <c r="BI978"/>
  <c r="BH978"/>
  <c r="BG978"/>
  <c r="BF978"/>
  <c r="T978"/>
  <c r="R978"/>
  <c r="P978"/>
  <c r="BI977"/>
  <c r="BH977"/>
  <c r="BG977"/>
  <c r="BF977"/>
  <c r="T977"/>
  <c r="R977"/>
  <c r="P977"/>
  <c r="BI965"/>
  <c r="BH965"/>
  <c r="BG965"/>
  <c r="BF965"/>
  <c r="T965"/>
  <c r="R965"/>
  <c r="P965"/>
  <c r="BI960"/>
  <c r="BH960"/>
  <c r="BG960"/>
  <c r="BF960"/>
  <c r="T960"/>
  <c r="R960"/>
  <c r="P960"/>
  <c r="BI954"/>
  <c r="BH954"/>
  <c r="BG954"/>
  <c r="BF954"/>
  <c r="T954"/>
  <c r="R954"/>
  <c r="P954"/>
  <c r="BI952"/>
  <c r="BH952"/>
  <c r="BG952"/>
  <c r="BF952"/>
  <c r="T952"/>
  <c r="R952"/>
  <c r="P952"/>
  <c r="BI948"/>
  <c r="BH948"/>
  <c r="BG948"/>
  <c r="BF948"/>
  <c r="T948"/>
  <c r="R948"/>
  <c r="P948"/>
  <c r="BI947"/>
  <c r="BH947"/>
  <c r="BG947"/>
  <c r="BF947"/>
  <c r="T947"/>
  <c r="R947"/>
  <c r="P947"/>
  <c r="BI937"/>
  <c r="BH937"/>
  <c r="BG937"/>
  <c r="BF937"/>
  <c r="T937"/>
  <c r="R937"/>
  <c r="P937"/>
  <c r="BI935"/>
  <c r="BH935"/>
  <c r="BG935"/>
  <c r="BF935"/>
  <c r="T935"/>
  <c r="R935"/>
  <c r="P935"/>
  <c r="BI930"/>
  <c r="BH930"/>
  <c r="BG930"/>
  <c r="BF930"/>
  <c r="T930"/>
  <c r="R930"/>
  <c r="P930"/>
  <c r="BI926"/>
  <c r="BH926"/>
  <c r="BG926"/>
  <c r="BF926"/>
  <c r="T926"/>
  <c r="R926"/>
  <c r="P926"/>
  <c r="BI912"/>
  <c r="BH912"/>
  <c r="BG912"/>
  <c r="BF912"/>
  <c r="T912"/>
  <c r="R912"/>
  <c r="P912"/>
  <c r="BI911"/>
  <c r="BH911"/>
  <c r="BG911"/>
  <c r="BF911"/>
  <c r="T911"/>
  <c r="R911"/>
  <c r="P911"/>
  <c r="BI910"/>
  <c r="BH910"/>
  <c r="BG910"/>
  <c r="BF910"/>
  <c r="T910"/>
  <c r="R910"/>
  <c r="P910"/>
  <c r="BI901"/>
  <c r="BH901"/>
  <c r="BG901"/>
  <c r="BF901"/>
  <c r="T901"/>
  <c r="R901"/>
  <c r="P901"/>
  <c r="BI894"/>
  <c r="BH894"/>
  <c r="BG894"/>
  <c r="BF894"/>
  <c r="T894"/>
  <c r="R894"/>
  <c r="P894"/>
  <c r="BI881"/>
  <c r="BH881"/>
  <c r="BG881"/>
  <c r="BF881"/>
  <c r="T881"/>
  <c r="R881"/>
  <c r="P881"/>
  <c r="BI876"/>
  <c r="BH876"/>
  <c r="BG876"/>
  <c r="BF876"/>
  <c r="T876"/>
  <c r="R876"/>
  <c r="P876"/>
  <c r="BI875"/>
  <c r="BH875"/>
  <c r="BG875"/>
  <c r="BF875"/>
  <c r="T875"/>
  <c r="R875"/>
  <c r="P875"/>
  <c r="BI870"/>
  <c r="BH870"/>
  <c r="BG870"/>
  <c r="BF870"/>
  <c r="T870"/>
  <c r="R870"/>
  <c r="P870"/>
  <c r="BI869"/>
  <c r="BH869"/>
  <c r="BG869"/>
  <c r="BF869"/>
  <c r="T869"/>
  <c r="R869"/>
  <c r="P869"/>
  <c r="BI861"/>
  <c r="BH861"/>
  <c r="BG861"/>
  <c r="BF861"/>
  <c r="T861"/>
  <c r="R861"/>
  <c r="P861"/>
  <c r="BI856"/>
  <c r="BH856"/>
  <c r="BG856"/>
  <c r="BF856"/>
  <c r="T856"/>
  <c r="R856"/>
  <c r="P856"/>
  <c r="BI855"/>
  <c r="BH855"/>
  <c r="BG855"/>
  <c r="BF855"/>
  <c r="T855"/>
  <c r="R855"/>
  <c r="P855"/>
  <c r="BI851"/>
  <c r="BH851"/>
  <c r="BG851"/>
  <c r="BF851"/>
  <c r="T851"/>
  <c r="R851"/>
  <c r="P851"/>
  <c r="BI846"/>
  <c r="BH846"/>
  <c r="BG846"/>
  <c r="BF846"/>
  <c r="T846"/>
  <c r="R846"/>
  <c r="P846"/>
  <c r="BI842"/>
  <c r="BH842"/>
  <c r="BG842"/>
  <c r="BF842"/>
  <c r="T842"/>
  <c r="R842"/>
  <c r="P842"/>
  <c r="BI838"/>
  <c r="BH838"/>
  <c r="BG838"/>
  <c r="BF838"/>
  <c r="T838"/>
  <c r="R838"/>
  <c r="P838"/>
  <c r="BI837"/>
  <c r="BH837"/>
  <c r="BG837"/>
  <c r="BF837"/>
  <c r="T837"/>
  <c r="R837"/>
  <c r="P837"/>
  <c r="BI831"/>
  <c r="BH831"/>
  <c r="BG831"/>
  <c r="BF831"/>
  <c r="T831"/>
  <c r="R831"/>
  <c r="P831"/>
  <c r="BI830"/>
  <c r="BH830"/>
  <c r="BG830"/>
  <c r="BF830"/>
  <c r="T830"/>
  <c r="R830"/>
  <c r="P830"/>
  <c r="BI755"/>
  <c r="BH755"/>
  <c r="BG755"/>
  <c r="BF755"/>
  <c r="T755"/>
  <c r="R755"/>
  <c r="P755"/>
  <c r="BI751"/>
  <c r="BH751"/>
  <c r="BG751"/>
  <c r="BF751"/>
  <c r="T751"/>
  <c r="R751"/>
  <c r="P751"/>
  <c r="BI729"/>
  <c r="BH729"/>
  <c r="BG729"/>
  <c r="BF729"/>
  <c r="T729"/>
  <c r="R729"/>
  <c r="P729"/>
  <c r="BI719"/>
  <c r="BH719"/>
  <c r="BG719"/>
  <c r="BF719"/>
  <c r="T719"/>
  <c r="R719"/>
  <c r="P719"/>
  <c r="BI717"/>
  <c r="BH717"/>
  <c r="BG717"/>
  <c r="BF717"/>
  <c r="T717"/>
  <c r="R717"/>
  <c r="P717"/>
  <c r="BI715"/>
  <c r="BH715"/>
  <c r="BG715"/>
  <c r="BF715"/>
  <c r="T715"/>
  <c r="R715"/>
  <c r="P715"/>
  <c r="BI647"/>
  <c r="BH647"/>
  <c r="BG647"/>
  <c r="BF647"/>
  <c r="T647"/>
  <c r="R647"/>
  <c r="P647"/>
  <c r="BI642"/>
  <c r="BH642"/>
  <c r="BG642"/>
  <c r="BF642"/>
  <c r="T642"/>
  <c r="R642"/>
  <c r="P642"/>
  <c r="BI641"/>
  <c r="BH641"/>
  <c r="BG641"/>
  <c r="BF641"/>
  <c r="T641"/>
  <c r="R641"/>
  <c r="P641"/>
  <c r="BI640"/>
  <c r="BH640"/>
  <c r="BG640"/>
  <c r="BF640"/>
  <c r="T640"/>
  <c r="R640"/>
  <c r="P640"/>
  <c r="BI639"/>
  <c r="BH639"/>
  <c r="BG639"/>
  <c r="BF639"/>
  <c r="T639"/>
  <c r="R639"/>
  <c r="P639"/>
  <c r="BI636"/>
  <c r="BH636"/>
  <c r="BG636"/>
  <c r="BF636"/>
  <c r="T636"/>
  <c r="R636"/>
  <c r="P636"/>
  <c r="BI630"/>
  <c r="BH630"/>
  <c r="BG630"/>
  <c r="BF630"/>
  <c r="T630"/>
  <c r="R630"/>
  <c r="P630"/>
  <c r="BI629"/>
  <c r="BH629"/>
  <c r="BG629"/>
  <c r="BF629"/>
  <c r="T629"/>
  <c r="R629"/>
  <c r="P629"/>
  <c r="BI623"/>
  <c r="BH623"/>
  <c r="BG623"/>
  <c r="BF623"/>
  <c r="T623"/>
  <c r="R623"/>
  <c r="P623"/>
  <c r="BI616"/>
  <c r="BH616"/>
  <c r="BG616"/>
  <c r="BF616"/>
  <c r="T616"/>
  <c r="R616"/>
  <c r="P616"/>
  <c r="BI614"/>
  <c r="BH614"/>
  <c r="BG614"/>
  <c r="BF614"/>
  <c r="T614"/>
  <c r="R614"/>
  <c r="P614"/>
  <c r="BI593"/>
  <c r="BH593"/>
  <c r="BG593"/>
  <c r="BF593"/>
  <c r="T593"/>
  <c r="R593"/>
  <c r="P593"/>
  <c r="BI570"/>
  <c r="BH570"/>
  <c r="BG570"/>
  <c r="BF570"/>
  <c r="T570"/>
  <c r="R570"/>
  <c r="P570"/>
  <c r="BI562"/>
  <c r="BH562"/>
  <c r="BG562"/>
  <c r="BF562"/>
  <c r="T562"/>
  <c r="R562"/>
  <c r="P562"/>
  <c r="BI560"/>
  <c r="BH560"/>
  <c r="BG560"/>
  <c r="BF560"/>
  <c r="T560"/>
  <c r="R560"/>
  <c r="P560"/>
  <c r="BI558"/>
  <c r="BH558"/>
  <c r="BG558"/>
  <c r="BF558"/>
  <c r="T558"/>
  <c r="R558"/>
  <c r="P558"/>
  <c r="BI557"/>
  <c r="BH557"/>
  <c r="BG557"/>
  <c r="BF557"/>
  <c r="T557"/>
  <c r="R557"/>
  <c r="P557"/>
  <c r="BI530"/>
  <c r="BH530"/>
  <c r="BG530"/>
  <c r="BF530"/>
  <c r="T530"/>
  <c r="R530"/>
  <c r="P530"/>
  <c r="BI521"/>
  <c r="BH521"/>
  <c r="BG521"/>
  <c r="BF521"/>
  <c r="T521"/>
  <c r="R521"/>
  <c r="P521"/>
  <c r="BI519"/>
  <c r="BH519"/>
  <c r="BG519"/>
  <c r="BF519"/>
  <c r="T519"/>
  <c r="R519"/>
  <c r="P519"/>
  <c r="BI518"/>
  <c r="BH518"/>
  <c r="BG518"/>
  <c r="BF518"/>
  <c r="T518"/>
  <c r="R518"/>
  <c r="P518"/>
  <c r="BI512"/>
  <c r="BH512"/>
  <c r="BG512"/>
  <c r="BF512"/>
  <c r="T512"/>
  <c r="R512"/>
  <c r="P512"/>
  <c r="BI508"/>
  <c r="BH508"/>
  <c r="BG508"/>
  <c r="BF508"/>
  <c r="T508"/>
  <c r="R508"/>
  <c r="P508"/>
  <c r="BI506"/>
  <c r="BH506"/>
  <c r="BG506"/>
  <c r="BF506"/>
  <c r="T506"/>
  <c r="R506"/>
  <c r="P506"/>
  <c r="BI501"/>
  <c r="BH501"/>
  <c r="BG501"/>
  <c r="BF501"/>
  <c r="T501"/>
  <c r="R501"/>
  <c r="P501"/>
  <c r="BI495"/>
  <c r="BH495"/>
  <c r="BG495"/>
  <c r="BF495"/>
  <c r="T495"/>
  <c r="R495"/>
  <c r="P495"/>
  <c r="BI489"/>
  <c r="BH489"/>
  <c r="BG489"/>
  <c r="BF489"/>
  <c r="T489"/>
  <c r="R489"/>
  <c r="P489"/>
  <c r="BI488"/>
  <c r="BH488"/>
  <c r="BG488"/>
  <c r="BF488"/>
  <c r="T488"/>
  <c r="R488"/>
  <c r="P488"/>
  <c r="BI486"/>
  <c r="BH486"/>
  <c r="BG486"/>
  <c r="BF486"/>
  <c r="T486"/>
  <c r="R486"/>
  <c r="P486"/>
  <c r="BI485"/>
  <c r="BH485"/>
  <c r="BG485"/>
  <c r="BF485"/>
  <c r="T485"/>
  <c r="R485"/>
  <c r="P485"/>
  <c r="BI484"/>
  <c r="BH484"/>
  <c r="BG484"/>
  <c r="BF484"/>
  <c r="T484"/>
  <c r="R484"/>
  <c r="P484"/>
  <c r="BI479"/>
  <c r="BH479"/>
  <c r="BG479"/>
  <c r="BF479"/>
  <c r="T479"/>
  <c r="R479"/>
  <c r="P479"/>
  <c r="BI475"/>
  <c r="BH475"/>
  <c r="BG475"/>
  <c r="BF475"/>
  <c r="T475"/>
  <c r="R475"/>
  <c r="P475"/>
  <c r="BI473"/>
  <c r="BH473"/>
  <c r="BG473"/>
  <c r="BF473"/>
  <c r="T473"/>
  <c r="R473"/>
  <c r="P473"/>
  <c r="BI414"/>
  <c r="BH414"/>
  <c r="BG414"/>
  <c r="BF414"/>
  <c r="T414"/>
  <c r="R414"/>
  <c r="P414"/>
  <c r="BI403"/>
  <c r="BH403"/>
  <c r="BG403"/>
  <c r="BF403"/>
  <c r="T403"/>
  <c r="R403"/>
  <c r="P403"/>
  <c r="BI364"/>
  <c r="BH364"/>
  <c r="BG364"/>
  <c r="BF364"/>
  <c r="T364"/>
  <c r="R364"/>
  <c r="P364"/>
  <c r="BI363"/>
  <c r="BH363"/>
  <c r="BG363"/>
  <c r="BF363"/>
  <c r="T363"/>
  <c r="R363"/>
  <c r="P363"/>
  <c r="BI361"/>
  <c r="BH361"/>
  <c r="BG361"/>
  <c r="BF361"/>
  <c r="T361"/>
  <c r="R361"/>
  <c r="P361"/>
  <c r="BI360"/>
  <c r="BH360"/>
  <c r="BG360"/>
  <c r="BF360"/>
  <c r="T360"/>
  <c r="R360"/>
  <c r="P360"/>
  <c r="BI351"/>
  <c r="BH351"/>
  <c r="BG351"/>
  <c r="BF351"/>
  <c r="T351"/>
  <c r="R351"/>
  <c r="P351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3"/>
  <c r="BH333"/>
  <c r="BG333"/>
  <c r="BF333"/>
  <c r="T333"/>
  <c r="R333"/>
  <c r="P333"/>
  <c r="BI331"/>
  <c r="BH331"/>
  <c r="BG331"/>
  <c r="BF331"/>
  <c r="T331"/>
  <c r="R331"/>
  <c r="P331"/>
  <c r="BI326"/>
  <c r="BH326"/>
  <c r="BG326"/>
  <c r="BF326"/>
  <c r="T326"/>
  <c r="R326"/>
  <c r="P326"/>
  <c r="BI322"/>
  <c r="BH322"/>
  <c r="BG322"/>
  <c r="BF322"/>
  <c r="T322"/>
  <c r="R322"/>
  <c r="P322"/>
  <c r="BI321"/>
  <c r="BH321"/>
  <c r="BG321"/>
  <c r="BF321"/>
  <c r="T321"/>
  <c r="R321"/>
  <c r="P321"/>
  <c r="BI305"/>
  <c r="BH305"/>
  <c r="BG305"/>
  <c r="BF305"/>
  <c r="T305"/>
  <c r="R305"/>
  <c r="P305"/>
  <c r="BI303"/>
  <c r="BH303"/>
  <c r="BG303"/>
  <c r="BF303"/>
  <c r="T303"/>
  <c r="R303"/>
  <c r="P30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3"/>
  <c r="BH233"/>
  <c r="BG233"/>
  <c r="BF233"/>
  <c r="T233"/>
  <c r="R233"/>
  <c r="P233"/>
  <c r="BI231"/>
  <c r="BH231"/>
  <c r="BG231"/>
  <c r="BF231"/>
  <c r="T231"/>
  <c r="R231"/>
  <c r="P231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76"/>
  <c r="BH176"/>
  <c r="BG176"/>
  <c r="BF176"/>
  <c r="T176"/>
  <c r="R176"/>
  <c r="P176"/>
  <c r="BI164"/>
  <c r="BH164"/>
  <c r="BG164"/>
  <c r="BF164"/>
  <c r="T164"/>
  <c r="R164"/>
  <c r="P164"/>
  <c r="BI156"/>
  <c r="BH156"/>
  <c r="BG156"/>
  <c r="BF156"/>
  <c r="T156"/>
  <c r="R156"/>
  <c r="P156"/>
  <c r="BI150"/>
  <c r="BH150"/>
  <c r="BG150"/>
  <c r="BF150"/>
  <c r="T150"/>
  <c r="R150"/>
  <c r="P150"/>
  <c r="J143"/>
  <c r="F143"/>
  <c r="F141"/>
  <c r="E139"/>
  <c r="J91"/>
  <c r="F91"/>
  <c r="F89"/>
  <c r="E87"/>
  <c r="J24"/>
  <c r="E24"/>
  <c r="J144"/>
  <c r="J23"/>
  <c r="J18"/>
  <c r="E18"/>
  <c r="F144"/>
  <c r="J17"/>
  <c r="J12"/>
  <c r="J141"/>
  <c r="E7"/>
  <c r="E137"/>
  <c i="2" r="J35"/>
  <c r="J34"/>
  <c i="1" r="AY95"/>
  <c i="2" r="J33"/>
  <c i="1" r="AX95"/>
  <c i="2" r="BI130"/>
  <c r="BH130"/>
  <c r="BG130"/>
  <c r="BF130"/>
  <c r="T130"/>
  <c r="T129"/>
  <c r="R130"/>
  <c r="R129"/>
  <c r="P130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T123"/>
  <c r="R124"/>
  <c r="R123"/>
  <c r="P124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J113"/>
  <c r="F113"/>
  <c r="F111"/>
  <c r="E109"/>
  <c r="J89"/>
  <c r="F89"/>
  <c r="F87"/>
  <c r="E85"/>
  <c r="J22"/>
  <c r="E22"/>
  <c r="J114"/>
  <c r="J21"/>
  <c r="J16"/>
  <c r="E16"/>
  <c r="F114"/>
  <c r="J15"/>
  <c r="J10"/>
  <c r="J111"/>
  <c i="1" r="L90"/>
  <c r="AM90"/>
  <c r="AM89"/>
  <c r="L89"/>
  <c r="AM87"/>
  <c r="L87"/>
  <c r="L85"/>
  <c r="L84"/>
  <c i="4" r="BK210"/>
  <c r="J208"/>
  <c r="BK206"/>
  <c r="J202"/>
  <c r="BK200"/>
  <c r="J200"/>
  <c r="J195"/>
  <c r="J193"/>
  <c r="J189"/>
  <c r="J188"/>
  <c r="J183"/>
  <c r="BK181"/>
  <c r="J181"/>
  <c r="BK178"/>
  <c r="J178"/>
  <c r="BK177"/>
  <c r="J177"/>
  <c r="BK175"/>
  <c r="J175"/>
  <c r="BK174"/>
  <c r="J174"/>
  <c r="BK173"/>
  <c r="J173"/>
  <c r="BK172"/>
  <c r="J172"/>
  <c r="BK171"/>
  <c r="J171"/>
  <c r="BK170"/>
  <c r="J170"/>
  <c r="BK168"/>
  <c r="J168"/>
  <c r="BK167"/>
  <c r="J167"/>
  <c r="BK166"/>
  <c r="J166"/>
  <c r="BK165"/>
  <c r="J165"/>
  <c r="BK164"/>
  <c r="J164"/>
  <c r="BK163"/>
  <c r="J163"/>
  <c r="BK160"/>
  <c r="J160"/>
  <c r="BK159"/>
  <c r="J159"/>
  <c r="BK156"/>
  <c r="J156"/>
  <c r="BK155"/>
  <c r="J155"/>
  <c r="BK154"/>
  <c r="J154"/>
  <c r="BK152"/>
  <c r="J152"/>
  <c r="BK150"/>
  <c i="3" r="J2117"/>
  <c r="BK2039"/>
  <c r="J2037"/>
  <c r="J2032"/>
  <c r="J2027"/>
  <c r="J1997"/>
  <c r="J1995"/>
  <c r="J1940"/>
  <c r="BK1938"/>
  <c r="J1892"/>
  <c r="J1883"/>
  <c r="J1882"/>
  <c r="J1879"/>
  <c r="J1878"/>
  <c r="J1877"/>
  <c r="J1876"/>
  <c r="J1875"/>
  <c r="J1873"/>
  <c r="J1865"/>
  <c r="J1857"/>
  <c r="BK1856"/>
  <c r="J1851"/>
  <c r="BK1845"/>
  <c r="J1837"/>
  <c r="J1831"/>
  <c r="J1824"/>
  <c r="BK1799"/>
  <c r="J1790"/>
  <c r="BK1786"/>
  <c r="BK1784"/>
  <c r="J1783"/>
  <c r="BK1782"/>
  <c r="J1781"/>
  <c r="J1780"/>
  <c r="J1779"/>
  <c r="BK1778"/>
  <c r="BK1777"/>
  <c r="J1776"/>
  <c r="BK1775"/>
  <c r="J1774"/>
  <c r="J1772"/>
  <c r="J1771"/>
  <c r="BK1769"/>
  <c r="J1768"/>
  <c r="J1767"/>
  <c r="J1766"/>
  <c r="BK1763"/>
  <c r="J1761"/>
  <c r="J1760"/>
  <c r="J1758"/>
  <c r="J1743"/>
  <c r="BK1742"/>
  <c r="J1740"/>
  <c r="BK1739"/>
  <c r="J1738"/>
  <c r="J1731"/>
  <c r="J1728"/>
  <c r="J1727"/>
  <c r="BK1725"/>
  <c r="J1724"/>
  <c r="BK1723"/>
  <c r="J1721"/>
  <c r="J1720"/>
  <c r="BK1719"/>
  <c r="J1718"/>
  <c r="BK1717"/>
  <c r="BK1714"/>
  <c r="J1712"/>
  <c r="J1710"/>
  <c r="J1691"/>
  <c r="BK1684"/>
  <c r="J1680"/>
  <c r="J1679"/>
  <c r="BK1678"/>
  <c r="J1676"/>
  <c r="J1675"/>
  <c r="J1674"/>
  <c r="BK851"/>
  <c r="J846"/>
  <c r="BK838"/>
  <c r="J837"/>
  <c r="BK831"/>
  <c r="BK647"/>
  <c r="BK640"/>
  <c r="BK639"/>
  <c r="J636"/>
  <c r="J630"/>
  <c r="J623"/>
  <c r="J616"/>
  <c r="BK560"/>
  <c r="BK557"/>
  <c r="BK521"/>
  <c r="J519"/>
  <c r="BK518"/>
  <c r="J512"/>
  <c r="BK508"/>
  <c r="J501"/>
  <c r="J495"/>
  <c r="J489"/>
  <c r="BK488"/>
  <c r="BK486"/>
  <c r="J485"/>
  <c r="J484"/>
  <c r="J479"/>
  <c r="BK475"/>
  <c r="BK473"/>
  <c r="BK414"/>
  <c r="BK403"/>
  <c r="J363"/>
  <c r="BK361"/>
  <c r="BK242"/>
  <c r="J241"/>
  <c r="BK239"/>
  <c r="J237"/>
  <c r="BK233"/>
  <c r="BK231"/>
  <c r="J198"/>
  <c r="J196"/>
  <c i="2" r="BK130"/>
  <c r="J128"/>
  <c r="J127"/>
  <c r="J120"/>
  <c i="4" r="BK226"/>
  <c r="BK219"/>
  <c r="J216"/>
  <c r="BK215"/>
  <c r="J215"/>
  <c r="BK214"/>
  <c r="J214"/>
  <c r="J210"/>
  <c r="BK208"/>
  <c i="3" r="J1658"/>
  <c r="J1654"/>
  <c r="J1653"/>
  <c r="J1652"/>
  <c r="BK1651"/>
  <c r="J1641"/>
  <c r="J1634"/>
  <c r="J1633"/>
  <c r="BK1632"/>
  <c r="J1630"/>
  <c r="BK1628"/>
  <c r="BK1626"/>
  <c r="J1624"/>
  <c r="BK1612"/>
  <c r="J1608"/>
  <c r="BK1607"/>
  <c r="BK1593"/>
  <c r="BK1577"/>
  <c r="BK1576"/>
  <c r="J1574"/>
  <c r="BK1567"/>
  <c r="BK1563"/>
  <c r="J1543"/>
  <c r="BK1541"/>
  <c r="BK1525"/>
  <c r="J1521"/>
  <c r="BK1519"/>
  <c r="J1497"/>
  <c r="J1495"/>
  <c r="BK1477"/>
  <c r="J1469"/>
  <c r="J1462"/>
  <c r="BK1460"/>
  <c r="BK1459"/>
  <c r="BK1455"/>
  <c r="BK1451"/>
  <c r="J1449"/>
  <c r="J1440"/>
  <c r="J1422"/>
  <c r="J1415"/>
  <c r="BK1414"/>
  <c r="J1409"/>
  <c r="J1403"/>
  <c r="J1386"/>
  <c r="BK1385"/>
  <c r="BK1384"/>
  <c r="J1382"/>
  <c r="J1372"/>
  <c r="BK1351"/>
  <c r="BK1350"/>
  <c r="J1347"/>
  <c r="J1345"/>
  <c r="J1321"/>
  <c r="J1316"/>
  <c r="BK1312"/>
  <c r="J1311"/>
  <c r="J1310"/>
  <c r="BK1303"/>
  <c r="J1296"/>
  <c r="J1271"/>
  <c r="J1267"/>
  <c r="BK1193"/>
  <c r="J1192"/>
  <c r="BK1185"/>
  <c r="J1183"/>
  <c r="J1181"/>
  <c r="BK1179"/>
  <c r="BK1177"/>
  <c r="J1170"/>
  <c r="BK1167"/>
  <c r="BK1160"/>
  <c r="BK989"/>
  <c r="J983"/>
  <c r="BK978"/>
  <c r="J977"/>
  <c r="J965"/>
  <c r="J960"/>
  <c r="BK954"/>
  <c r="BK952"/>
  <c r="J948"/>
  <c r="BK947"/>
  <c r="BK930"/>
  <c r="J926"/>
  <c r="J912"/>
  <c r="J911"/>
  <c r="J901"/>
  <c r="J876"/>
  <c r="J869"/>
  <c r="J861"/>
  <c r="J856"/>
  <c r="J830"/>
  <c r="J755"/>
  <c r="J729"/>
  <c r="BK719"/>
  <c r="J717"/>
  <c r="J715"/>
  <c r="J647"/>
  <c r="J642"/>
  <c r="J641"/>
  <c r="J640"/>
  <c r="J629"/>
  <c r="J614"/>
  <c r="BK593"/>
  <c r="BK562"/>
  <c r="BK501"/>
  <c r="BK484"/>
  <c r="BK479"/>
  <c r="BK364"/>
  <c r="J360"/>
  <c r="J341"/>
  <c r="BK339"/>
  <c r="J337"/>
  <c r="J333"/>
  <c r="J331"/>
  <c r="BK326"/>
  <c r="J322"/>
  <c r="J321"/>
  <c r="J305"/>
  <c r="J239"/>
  <c r="J201"/>
  <c r="J194"/>
  <c r="BK176"/>
  <c r="J164"/>
  <c r="J156"/>
  <c r="BK150"/>
  <c i="2" r="BK128"/>
  <c r="BK126"/>
  <c r="J124"/>
  <c r="BK122"/>
  <c r="J121"/>
  <c r="BK120"/>
  <c i="1" r="AS94"/>
  <c i="4" r="J226"/>
  <c r="J223"/>
  <c r="BK221"/>
  <c r="J221"/>
  <c r="BK220"/>
  <c r="J220"/>
  <c r="J219"/>
  <c r="BK216"/>
  <c r="BK195"/>
  <c r="BK193"/>
  <c r="BK189"/>
  <c r="BK148"/>
  <c r="J148"/>
  <c i="3" r="J1620"/>
  <c r="BK1591"/>
  <c r="J1581"/>
  <c r="J1579"/>
  <c r="J1569"/>
  <c r="J1565"/>
  <c r="J1541"/>
  <c r="BK1540"/>
  <c r="J1538"/>
  <c r="BK1536"/>
  <c r="J1535"/>
  <c r="J1533"/>
  <c r="J1527"/>
  <c r="BK1493"/>
  <c r="J1491"/>
  <c r="J1477"/>
  <c r="BK1473"/>
  <c r="J1457"/>
  <c r="J1444"/>
  <c r="J1438"/>
  <c r="J1434"/>
  <c r="BK1429"/>
  <c r="J1426"/>
  <c r="J1424"/>
  <c r="J1421"/>
  <c r="BK1420"/>
  <c r="BK1418"/>
  <c r="J1417"/>
  <c r="J1412"/>
  <c r="J1410"/>
  <c r="J1405"/>
  <c r="BK1389"/>
  <c r="BK1374"/>
  <c r="BK1372"/>
  <c r="J1351"/>
  <c r="BK1348"/>
  <c r="J1344"/>
  <c r="BK1323"/>
  <c r="J1308"/>
  <c r="J1199"/>
  <c r="J1179"/>
  <c r="J1172"/>
  <c r="J1165"/>
  <c r="J1163"/>
  <c r="J1161"/>
  <c r="BK984"/>
  <c r="J947"/>
  <c r="J937"/>
  <c r="J935"/>
  <c r="J910"/>
  <c r="J894"/>
  <c r="BK881"/>
  <c r="BK875"/>
  <c r="J870"/>
  <c r="BK855"/>
  <c i="4" r="BK223"/>
  <c r="J206"/>
  <c r="BK202"/>
  <c r="BK188"/>
  <c r="BK187"/>
  <c r="J187"/>
  <c r="BK186"/>
  <c r="J186"/>
  <c r="BK183"/>
  <c r="J150"/>
  <c r="BK149"/>
  <c r="J149"/>
  <c r="BK146"/>
  <c r="J146"/>
  <c r="BK144"/>
  <c r="J144"/>
  <c r="BK140"/>
  <c r="J140"/>
  <c r="BK136"/>
  <c r="J136"/>
  <c r="BK134"/>
  <c r="J134"/>
  <c r="BK133"/>
  <c r="J133"/>
  <c r="BK128"/>
  <c r="J128"/>
  <c i="3" r="BK2123"/>
  <c r="J2123"/>
  <c r="BK2117"/>
  <c r="J2039"/>
  <c r="BK2037"/>
  <c r="BK2032"/>
  <c r="BK2031"/>
  <c r="J2031"/>
  <c r="BK2027"/>
  <c r="BK2025"/>
  <c r="J2025"/>
  <c r="BK1997"/>
  <c r="BK1995"/>
  <c r="BK1940"/>
  <c r="J1938"/>
  <c r="BK1936"/>
  <c r="J1936"/>
  <c r="BK1892"/>
  <c r="BK1890"/>
  <c r="J1890"/>
  <c r="BK1884"/>
  <c r="J1884"/>
  <c r="BK1883"/>
  <c r="BK1882"/>
  <c r="BK1880"/>
  <c r="J1880"/>
  <c r="BK1879"/>
  <c r="BK1878"/>
  <c r="BK1877"/>
  <c r="BK1876"/>
  <c r="BK1875"/>
  <c r="BK1873"/>
  <c r="BK1865"/>
  <c r="BK1863"/>
  <c r="J1863"/>
  <c r="BK1857"/>
  <c r="J1856"/>
  <c r="BK1853"/>
  <c r="J1853"/>
  <c r="BK1851"/>
  <c r="J1845"/>
  <c r="BK1839"/>
  <c r="J1839"/>
  <c r="BK1837"/>
  <c r="BK1831"/>
  <c r="BK1829"/>
  <c r="J1829"/>
  <c r="BK1824"/>
  <c r="BK1822"/>
  <c r="J1822"/>
  <c r="J1799"/>
  <c r="BK1794"/>
  <c r="J1794"/>
  <c r="BK1790"/>
  <c r="J1786"/>
  <c r="J1784"/>
  <c r="BK1783"/>
  <c r="J1782"/>
  <c r="BK1781"/>
  <c r="BK1780"/>
  <c r="BK1779"/>
  <c r="J1778"/>
  <c r="J1777"/>
  <c r="BK1776"/>
  <c r="J1775"/>
  <c r="BK1774"/>
  <c r="BK1773"/>
  <c r="J1773"/>
  <c r="BK1772"/>
  <c r="BK1771"/>
  <c r="BK1770"/>
  <c r="J1770"/>
  <c r="J1769"/>
  <c r="BK1768"/>
  <c r="BK1767"/>
  <c r="BK1766"/>
  <c r="BK1765"/>
  <c r="J1765"/>
  <c r="BK1764"/>
  <c r="J1764"/>
  <c r="J1763"/>
  <c r="BK1762"/>
  <c r="J1762"/>
  <c r="BK1761"/>
  <c r="BK1760"/>
  <c r="BK1759"/>
  <c r="J1759"/>
  <c r="BK1758"/>
  <c r="BK1743"/>
  <c r="J1742"/>
  <c r="BK1741"/>
  <c r="J1741"/>
  <c r="BK1740"/>
  <c r="J1739"/>
  <c r="BK1738"/>
  <c r="BK1737"/>
  <c r="J1737"/>
  <c r="BK1731"/>
  <c r="BK1730"/>
  <c r="J1730"/>
  <c r="BK1728"/>
  <c r="BK1727"/>
  <c r="J1725"/>
  <c r="BK1724"/>
  <c r="J1723"/>
  <c r="BK1722"/>
  <c r="J1722"/>
  <c r="BK1721"/>
  <c r="BK1720"/>
  <c r="J1719"/>
  <c r="BK1718"/>
  <c r="J1717"/>
  <c r="BK1716"/>
  <c r="J1716"/>
  <c r="BK1715"/>
  <c r="J1715"/>
  <c r="J1714"/>
  <c r="BK1713"/>
  <c r="J1713"/>
  <c r="BK1712"/>
  <c r="BK1710"/>
  <c r="BK1697"/>
  <c r="J1697"/>
  <c r="BK1691"/>
  <c r="J1684"/>
  <c r="BK1681"/>
  <c r="J1681"/>
  <c r="BK1680"/>
  <c r="BK1679"/>
  <c r="J1678"/>
  <c r="BK1677"/>
  <c r="J1677"/>
  <c r="BK1676"/>
  <c r="BK1675"/>
  <c r="BK1674"/>
  <c r="BK1673"/>
  <c r="J1673"/>
  <c r="BK1672"/>
  <c r="J1672"/>
  <c r="BK1671"/>
  <c r="J1671"/>
  <c r="BK1670"/>
  <c r="J1670"/>
  <c r="BK1669"/>
  <c r="J1669"/>
  <c r="BK1668"/>
  <c r="J1668"/>
  <c r="BK1667"/>
  <c r="J1667"/>
  <c r="BK1666"/>
  <c r="J1666"/>
  <c r="BK1664"/>
  <c r="J1664"/>
  <c r="BK1663"/>
  <c r="J1663"/>
  <c r="BK1662"/>
  <c r="J1662"/>
  <c r="BK1661"/>
  <c r="J1661"/>
  <c r="BK1660"/>
  <c r="J1660"/>
  <c r="BK1658"/>
  <c r="BK1656"/>
  <c r="J1656"/>
  <c r="BK1655"/>
  <c r="J1655"/>
  <c r="BK1654"/>
  <c r="BK1653"/>
  <c r="BK1652"/>
  <c r="J1651"/>
  <c r="BK1641"/>
  <c r="BK1634"/>
  <c r="BK1633"/>
  <c r="J1632"/>
  <c r="BK1631"/>
  <c r="J1631"/>
  <c r="BK1630"/>
  <c r="J1628"/>
  <c r="J1626"/>
  <c r="BK1624"/>
  <c r="BK1620"/>
  <c r="BK1615"/>
  <c r="J1615"/>
  <c r="J1612"/>
  <c r="BK1608"/>
  <c r="J1607"/>
  <c r="J1593"/>
  <c r="J1591"/>
  <c r="BK1581"/>
  <c r="BK1579"/>
  <c r="J1577"/>
  <c r="J1576"/>
  <c r="BK1574"/>
  <c r="BK1569"/>
  <c r="J1567"/>
  <c r="BK1565"/>
  <c r="J1563"/>
  <c r="BK1543"/>
  <c r="J1540"/>
  <c r="BK1538"/>
  <c r="J1536"/>
  <c r="BK1535"/>
  <c r="BK1533"/>
  <c r="BK1529"/>
  <c r="J1529"/>
  <c r="BK1527"/>
  <c r="J1525"/>
  <c r="BK1523"/>
  <c r="J1523"/>
  <c r="BK1521"/>
  <c r="J1519"/>
  <c r="BK1497"/>
  <c r="BK1495"/>
  <c r="J1493"/>
  <c r="BK1491"/>
  <c r="J1473"/>
  <c r="BK1469"/>
  <c r="BK1462"/>
  <c r="J1460"/>
  <c r="J1459"/>
  <c r="BK1457"/>
  <c r="J1455"/>
  <c r="J1451"/>
  <c r="BK1449"/>
  <c r="BK1444"/>
  <c r="BK1440"/>
  <c r="BK1438"/>
  <c r="BK1434"/>
  <c r="J1429"/>
  <c r="BK1426"/>
  <c r="BK1424"/>
  <c r="BK1422"/>
  <c r="BK1421"/>
  <c r="J1420"/>
  <c r="J1418"/>
  <c r="BK1417"/>
  <c r="BK1416"/>
  <c r="J1416"/>
  <c r="BK1415"/>
  <c r="J1414"/>
  <c r="BK1412"/>
  <c r="BK1411"/>
  <c r="J1411"/>
  <c r="BK1410"/>
  <c r="BK1409"/>
  <c r="BK1407"/>
  <c r="J1407"/>
  <c r="BK1405"/>
  <c r="BK1403"/>
  <c r="J1389"/>
  <c r="BK1388"/>
  <c r="J1388"/>
  <c r="BK1386"/>
  <c r="J1385"/>
  <c r="J1384"/>
  <c r="BK1382"/>
  <c r="BK1380"/>
  <c r="J1380"/>
  <c r="J1374"/>
  <c r="J1350"/>
  <c r="J1348"/>
  <c r="BK1347"/>
  <c r="BK1345"/>
  <c r="BK1344"/>
  <c r="J1323"/>
  <c r="BK1321"/>
  <c r="BK1316"/>
  <c r="J1312"/>
  <c r="BK1311"/>
  <c r="BK1310"/>
  <c r="BK1308"/>
  <c r="J1303"/>
  <c r="BK1296"/>
  <c r="BK1271"/>
  <c r="BK1267"/>
  <c r="BK1199"/>
  <c r="J1193"/>
  <c r="BK1192"/>
  <c r="J1185"/>
  <c r="BK1183"/>
  <c r="BK1181"/>
  <c r="J1177"/>
  <c r="BK1172"/>
  <c r="BK1170"/>
  <c r="J1167"/>
  <c r="BK1165"/>
  <c r="BK1163"/>
  <c r="BK1161"/>
  <c r="J1160"/>
  <c r="BK1159"/>
  <c r="J1159"/>
  <c r="J989"/>
  <c r="J984"/>
  <c r="BK983"/>
  <c r="J978"/>
  <c r="BK977"/>
  <c r="BK965"/>
  <c r="BK960"/>
  <c r="J954"/>
  <c r="J952"/>
  <c r="BK948"/>
  <c r="BK937"/>
  <c r="BK935"/>
  <c r="J930"/>
  <c r="BK926"/>
  <c r="BK912"/>
  <c r="BK911"/>
  <c r="BK910"/>
  <c r="BK901"/>
  <c r="BK894"/>
  <c r="J881"/>
  <c r="BK876"/>
  <c r="J875"/>
  <c r="BK870"/>
  <c r="BK869"/>
  <c r="BK861"/>
  <c r="BK856"/>
  <c r="J855"/>
  <c r="J851"/>
  <c r="BK846"/>
  <c r="BK842"/>
  <c r="J842"/>
  <c r="J838"/>
  <c r="BK837"/>
  <c r="J831"/>
  <c r="BK830"/>
  <c r="BK755"/>
  <c r="BK751"/>
  <c r="J751"/>
  <c r="BK729"/>
  <c r="J719"/>
  <c r="BK717"/>
  <c r="BK715"/>
  <c r="BK642"/>
  <c r="BK641"/>
  <c r="J639"/>
  <c r="BK636"/>
  <c r="BK630"/>
  <c r="BK629"/>
  <c r="BK623"/>
  <c r="BK616"/>
  <c r="BK614"/>
  <c r="J593"/>
  <c r="BK570"/>
  <c r="J570"/>
  <c r="J562"/>
  <c r="J560"/>
  <c r="BK558"/>
  <c r="J558"/>
  <c r="J557"/>
  <c r="BK530"/>
  <c r="J530"/>
  <c r="J521"/>
  <c r="BK519"/>
  <c r="J518"/>
  <c r="BK512"/>
  <c r="J508"/>
  <c r="BK506"/>
  <c r="J506"/>
  <c r="BK495"/>
  <c r="BK489"/>
  <c r="J488"/>
  <c r="J486"/>
  <c r="BK485"/>
  <c r="J475"/>
  <c r="J473"/>
  <c r="J414"/>
  <c r="J403"/>
  <c r="J364"/>
  <c r="BK363"/>
  <c r="J361"/>
  <c r="BK360"/>
  <c r="BK351"/>
  <c r="J351"/>
  <c r="BK341"/>
  <c r="J339"/>
  <c r="BK337"/>
  <c r="BK333"/>
  <c r="BK331"/>
  <c r="J326"/>
  <c r="BK322"/>
  <c r="BK321"/>
  <c r="BK305"/>
  <c r="BK303"/>
  <c r="J303"/>
  <c r="J242"/>
  <c r="BK241"/>
  <c r="BK237"/>
  <c r="J233"/>
  <c r="J231"/>
  <c r="BK201"/>
  <c r="BK199"/>
  <c r="J199"/>
  <c r="BK198"/>
  <c r="BK196"/>
  <c r="BK194"/>
  <c r="J176"/>
  <c r="BK164"/>
  <c r="BK156"/>
  <c r="J150"/>
  <c i="2" r="J130"/>
  <c r="BK127"/>
  <c r="J126"/>
  <c r="BK124"/>
  <c r="J122"/>
  <c r="BK121"/>
  <c l="1" r="BK119"/>
  <c r="J119"/>
  <c r="J96"/>
  <c r="R119"/>
  <c r="BK125"/>
  <c r="J125"/>
  <c r="J98"/>
  <c r="T125"/>
  <c i="4" r="P127"/>
  <c r="R127"/>
  <c r="T158"/>
  <c r="BK162"/>
  <c r="J162"/>
  <c r="J100"/>
  <c r="R162"/>
  <c r="T162"/>
  <c r="P169"/>
  <c r="R169"/>
  <c r="BK180"/>
  <c r="J180"/>
  <c r="J102"/>
  <c r="P180"/>
  <c r="T180"/>
  <c r="T185"/>
  <c r="BK218"/>
  <c r="J218"/>
  <c r="J104"/>
  <c r="P158"/>
  <c r="R158"/>
  <c r="P162"/>
  <c r="BK169"/>
  <c r="J169"/>
  <c r="J101"/>
  <c r="T169"/>
  <c r="R180"/>
  <c r="R185"/>
  <c r="P218"/>
  <c i="2" r="P119"/>
  <c r="P125"/>
  <c i="3" r="P149"/>
  <c r="R149"/>
  <c r="BK230"/>
  <c r="J230"/>
  <c r="J99"/>
  <c r="P230"/>
  <c r="R230"/>
  <c r="T230"/>
  <c r="P362"/>
  <c r="T362"/>
  <c r="BK728"/>
  <c r="J728"/>
  <c r="J101"/>
  <c r="R728"/>
  <c r="T728"/>
  <c r="P953"/>
  <c r="T953"/>
  <c r="P1349"/>
  <c r="R1349"/>
  <c r="BK1419"/>
  <c r="J1419"/>
  <c r="J104"/>
  <c r="P1419"/>
  <c r="T1419"/>
  <c r="P1428"/>
  <c r="R1428"/>
  <c r="BK1458"/>
  <c r="J1458"/>
  <c r="J108"/>
  <c r="R1458"/>
  <c r="BK1496"/>
  <c r="J1496"/>
  <c r="J109"/>
  <c r="P1496"/>
  <c r="T1496"/>
  <c r="BK1575"/>
  <c r="J1575"/>
  <c r="J113"/>
  <c r="P1575"/>
  <c r="R1575"/>
  <c r="BK1580"/>
  <c r="J1580"/>
  <c r="J115"/>
  <c r="P1580"/>
  <c r="R1580"/>
  <c r="T1580"/>
  <c r="P1592"/>
  <c r="R1592"/>
  <c r="BK1629"/>
  <c r="J1629"/>
  <c r="J117"/>
  <c r="P1629"/>
  <c r="R1629"/>
  <c r="T1629"/>
  <c r="P1657"/>
  <c r="T1657"/>
  <c r="BK1711"/>
  <c r="J1711"/>
  <c r="J119"/>
  <c r="R1711"/>
  <c r="BK1785"/>
  <c r="J1785"/>
  <c r="J120"/>
  <c r="P1785"/>
  <c r="T1785"/>
  <c r="P1864"/>
  <c r="R1864"/>
  <c r="BK1881"/>
  <c r="J1881"/>
  <c r="J122"/>
  <c r="R1881"/>
  <c r="T1881"/>
  <c r="P1939"/>
  <c r="R1939"/>
  <c r="BK2026"/>
  <c r="J2026"/>
  <c r="J124"/>
  <c r="R2026"/>
  <c r="T2026"/>
  <c i="4" r="BK127"/>
  <c r="J127"/>
  <c r="J98"/>
  <c r="T127"/>
  <c r="P185"/>
  <c r="R218"/>
  <c i="2" r="T119"/>
  <c r="T118"/>
  <c r="T117"/>
  <c r="R125"/>
  <c i="3" r="BK149"/>
  <c r="J149"/>
  <c r="J98"/>
  <c r="T149"/>
  <c r="BK362"/>
  <c r="J362"/>
  <c r="J100"/>
  <c r="R362"/>
  <c r="P728"/>
  <c r="BK953"/>
  <c r="J953"/>
  <c r="J102"/>
  <c r="R953"/>
  <c r="BK1349"/>
  <c r="J1349"/>
  <c r="J103"/>
  <c r="T1349"/>
  <c r="R1419"/>
  <c r="BK1428"/>
  <c r="J1428"/>
  <c r="J107"/>
  <c r="T1428"/>
  <c r="P1458"/>
  <c r="T1458"/>
  <c r="R1496"/>
  <c r="T1575"/>
  <c r="BK1592"/>
  <c r="J1592"/>
  <c r="J116"/>
  <c r="T1592"/>
  <c r="BK1657"/>
  <c r="J1657"/>
  <c r="J118"/>
  <c r="R1657"/>
  <c r="P1711"/>
  <c r="T1711"/>
  <c r="R1785"/>
  <c r="BK1864"/>
  <c r="J1864"/>
  <c r="J121"/>
  <c r="T1864"/>
  <c r="P1881"/>
  <c r="BK1939"/>
  <c r="J1939"/>
  <c r="J123"/>
  <c r="T1939"/>
  <c r="P2026"/>
  <c i="4" r="BK158"/>
  <c r="J158"/>
  <c r="J99"/>
  <c r="BK185"/>
  <c r="J185"/>
  <c r="J103"/>
  <c r="T218"/>
  <c i="2" r="J87"/>
  <c r="F90"/>
  <c r="J90"/>
  <c r="BE120"/>
  <c r="BE122"/>
  <c r="BE124"/>
  <c r="BE126"/>
  <c r="BE127"/>
  <c r="BE128"/>
  <c r="BE130"/>
  <c i="3" r="E85"/>
  <c r="J89"/>
  <c r="J92"/>
  <c r="BE150"/>
  <c r="BE194"/>
  <c r="BE237"/>
  <c r="BE239"/>
  <c r="BE241"/>
  <c r="BE305"/>
  <c r="BE333"/>
  <c r="BE364"/>
  <c r="BE475"/>
  <c r="BE479"/>
  <c r="BE484"/>
  <c r="BE495"/>
  <c r="BE501"/>
  <c r="BE521"/>
  <c r="BE616"/>
  <c r="BE629"/>
  <c r="BE630"/>
  <c r="BE639"/>
  <c r="BE640"/>
  <c r="BE642"/>
  <c r="BE647"/>
  <c r="BE719"/>
  <c r="BE830"/>
  <c r="BE855"/>
  <c r="BE869"/>
  <c r="BE875"/>
  <c r="BE910"/>
  <c r="BE930"/>
  <c r="BE937"/>
  <c r="BE947"/>
  <c r="BE952"/>
  <c r="BE1159"/>
  <c r="BE1160"/>
  <c r="BE1177"/>
  <c r="BE1181"/>
  <c r="BE1267"/>
  <c r="BE1303"/>
  <c r="BE1311"/>
  <c r="BE1348"/>
  <c r="BE1350"/>
  <c r="BE1351"/>
  <c r="BE1372"/>
  <c r="BE1389"/>
  <c r="BE1403"/>
  <c r="BE1405"/>
  <c r="BE1410"/>
  <c r="BE1411"/>
  <c r="BE1418"/>
  <c r="BE1422"/>
  <c r="BE1424"/>
  <c r="BE1444"/>
  <c r="BE1455"/>
  <c r="BE1460"/>
  <c r="BE1473"/>
  <c r="BE1477"/>
  <c r="BE1493"/>
  <c r="BE1525"/>
  <c r="BE1527"/>
  <c r="BE1529"/>
  <c r="BE1533"/>
  <c r="BE1540"/>
  <c r="BE1543"/>
  <c r="BE1563"/>
  <c r="BE1567"/>
  <c r="BE1577"/>
  <c r="BE1579"/>
  <c r="BE1591"/>
  <c r="BE1626"/>
  <c r="BE1628"/>
  <c r="BE1630"/>
  <c r="BE1632"/>
  <c r="BE1641"/>
  <c r="BE1651"/>
  <c r="BE1654"/>
  <c r="BE1655"/>
  <c r="BE1656"/>
  <c r="BE1658"/>
  <c r="BE1660"/>
  <c r="BE1661"/>
  <c r="BE1662"/>
  <c r="BE1663"/>
  <c r="BE1664"/>
  <c r="BE1666"/>
  <c r="BE1667"/>
  <c r="BE1668"/>
  <c r="BE1669"/>
  <c r="BE1670"/>
  <c r="BE1671"/>
  <c r="BE1672"/>
  <c r="BE1674"/>
  <c r="BE1676"/>
  <c r="BE1678"/>
  <c r="BE1679"/>
  <c r="BE1680"/>
  <c r="BE1684"/>
  <c r="BE1691"/>
  <c r="BE1710"/>
  <c r="BE1712"/>
  <c r="BE1714"/>
  <c r="BE1715"/>
  <c r="BE1717"/>
  <c r="BE1719"/>
  <c r="BE1721"/>
  <c r="BE1723"/>
  <c r="BE1725"/>
  <c r="BE1728"/>
  <c r="BE1731"/>
  <c r="BE1739"/>
  <c r="BE1742"/>
  <c r="BE1743"/>
  <c r="BE1758"/>
  <c r="BE1759"/>
  <c r="BE1760"/>
  <c r="BE1761"/>
  <c r="BE1763"/>
  <c r="BE1764"/>
  <c r="BE1766"/>
  <c r="BE1767"/>
  <c r="BE1768"/>
  <c r="BE1769"/>
  <c r="BE1771"/>
  <c r="BE1772"/>
  <c r="BE1773"/>
  <c r="BE1775"/>
  <c r="BE1777"/>
  <c r="BE1778"/>
  <c r="BE1779"/>
  <c r="BE1780"/>
  <c r="BE1782"/>
  <c r="BE1784"/>
  <c r="BE1790"/>
  <c r="BE1799"/>
  <c r="BE1822"/>
  <c r="BE1824"/>
  <c r="BE1831"/>
  <c r="BE1837"/>
  <c r="BE1845"/>
  <c r="BE1851"/>
  <c r="BE1856"/>
  <c r="BE1857"/>
  <c r="BE1873"/>
  <c r="BE1875"/>
  <c r="BE1876"/>
  <c r="BE1877"/>
  <c r="BE1878"/>
  <c r="BE1879"/>
  <c r="BE1882"/>
  <c r="BE1883"/>
  <c r="BE1884"/>
  <c r="BE1890"/>
  <c r="BE1892"/>
  <c r="BE1938"/>
  <c r="BE2027"/>
  <c r="BE2031"/>
  <c r="BE2032"/>
  <c r="BE2037"/>
  <c r="BE2039"/>
  <c r="BE2117"/>
  <c r="BE2123"/>
  <c i="4" r="E85"/>
  <c r="J89"/>
  <c r="F92"/>
  <c r="J92"/>
  <c r="BE128"/>
  <c r="BE133"/>
  <c r="BE134"/>
  <c r="BE136"/>
  <c r="BE140"/>
  <c r="BE144"/>
  <c r="BE186"/>
  <c r="BE200"/>
  <c r="BE202"/>
  <c r="BE223"/>
  <c r="BE226"/>
  <c i="3" r="BE856"/>
  <c r="BE861"/>
  <c r="BE876"/>
  <c r="BE894"/>
  <c r="BE911"/>
  <c r="BE912"/>
  <c r="BE926"/>
  <c r="BE948"/>
  <c r="BE954"/>
  <c r="BE960"/>
  <c r="BE965"/>
  <c r="BE977"/>
  <c r="BE978"/>
  <c r="BE984"/>
  <c r="BE989"/>
  <c r="BE1165"/>
  <c r="BE1167"/>
  <c r="BE1172"/>
  <c r="BE1179"/>
  <c r="BE1183"/>
  <c r="BE1185"/>
  <c r="BE1192"/>
  <c r="BE1193"/>
  <c r="BE1199"/>
  <c r="BE1271"/>
  <c r="BE1296"/>
  <c r="BE1308"/>
  <c r="BE1310"/>
  <c r="BE1312"/>
  <c r="BE1316"/>
  <c r="BE1321"/>
  <c r="BE1344"/>
  <c r="BE1345"/>
  <c r="BE1380"/>
  <c r="BE1382"/>
  <c r="BE1384"/>
  <c r="BE1385"/>
  <c r="BE1386"/>
  <c r="BE1407"/>
  <c r="BE1412"/>
  <c r="BE1414"/>
  <c r="BE1415"/>
  <c r="BE1421"/>
  <c r="BE1426"/>
  <c r="BE1438"/>
  <c r="BE1449"/>
  <c r="BE1451"/>
  <c r="BE1459"/>
  <c r="BE1462"/>
  <c r="BE1495"/>
  <c r="BE1497"/>
  <c r="BE1519"/>
  <c r="BE1523"/>
  <c r="BE1541"/>
  <c r="BE1569"/>
  <c r="BE1574"/>
  <c r="BE1576"/>
  <c r="BE1593"/>
  <c r="BE1607"/>
  <c r="BE1608"/>
  <c r="BE1612"/>
  <c r="BE1620"/>
  <c r="BE1624"/>
  <c r="BE1673"/>
  <c i="4" r="BE148"/>
  <c r="BE188"/>
  <c r="BE189"/>
  <c r="BE193"/>
  <c r="BE215"/>
  <c r="BE219"/>
  <c r="BE221"/>
  <c i="2" r="BK123"/>
  <c r="J123"/>
  <c r="J97"/>
  <c r="BK129"/>
  <c r="J129"/>
  <c r="J99"/>
  <c i="3" r="F92"/>
  <c r="BE196"/>
  <c r="BE198"/>
  <c r="BE231"/>
  <c r="BE233"/>
  <c r="BE242"/>
  <c r="BE360"/>
  <c r="BE361"/>
  <c r="BE363"/>
  <c r="BE403"/>
  <c r="BE414"/>
  <c r="BE473"/>
  <c r="BE485"/>
  <c r="BE486"/>
  <c r="BE488"/>
  <c r="BE489"/>
  <c r="BE506"/>
  <c r="BE508"/>
  <c r="BE512"/>
  <c r="BE518"/>
  <c r="BE519"/>
  <c r="BE530"/>
  <c r="BE557"/>
  <c r="BE558"/>
  <c r="BE560"/>
  <c r="BE636"/>
  <c r="BE831"/>
  <c r="BE837"/>
  <c r="BE838"/>
  <c r="BE842"/>
  <c r="BE846"/>
  <c r="BE851"/>
  <c r="BE870"/>
  <c r="BE881"/>
  <c r="BE901"/>
  <c r="BE935"/>
  <c r="BE983"/>
  <c r="BE1161"/>
  <c r="BE1163"/>
  <c r="BE1170"/>
  <c r="BE1323"/>
  <c r="BE1347"/>
  <c r="BE1374"/>
  <c r="BE1388"/>
  <c r="BE1409"/>
  <c r="BE1416"/>
  <c r="BE1417"/>
  <c r="BE1420"/>
  <c r="BE1429"/>
  <c r="BE1434"/>
  <c r="BE1440"/>
  <c r="BE1457"/>
  <c r="BE1469"/>
  <c r="BE1491"/>
  <c r="BE1521"/>
  <c r="BE1535"/>
  <c r="BE1536"/>
  <c r="BE1538"/>
  <c r="BE1565"/>
  <c r="BE1581"/>
  <c r="BE1615"/>
  <c r="BE1631"/>
  <c r="BE1633"/>
  <c r="BE1634"/>
  <c r="BE1652"/>
  <c r="BE1653"/>
  <c r="BK1425"/>
  <c r="J1425"/>
  <c r="J105"/>
  <c r="BK1568"/>
  <c r="J1568"/>
  <c r="J111"/>
  <c r="BK1578"/>
  <c r="J1578"/>
  <c r="J114"/>
  <c r="BK2038"/>
  <c r="J2038"/>
  <c r="J125"/>
  <c i="4" r="BE208"/>
  <c r="BE210"/>
  <c r="BE214"/>
  <c r="BE216"/>
  <c r="BE220"/>
  <c i="2" r="BE121"/>
  <c i="3" r="BE156"/>
  <c r="BE164"/>
  <c r="BE176"/>
  <c r="BE199"/>
  <c r="BE201"/>
  <c r="BE303"/>
  <c r="BE321"/>
  <c r="BE322"/>
  <c r="BE326"/>
  <c r="BE331"/>
  <c r="BE337"/>
  <c r="BE339"/>
  <c r="BE341"/>
  <c r="BE351"/>
  <c r="BE562"/>
  <c r="BE570"/>
  <c r="BE593"/>
  <c r="BE614"/>
  <c r="BE623"/>
  <c r="BE641"/>
  <c r="BE715"/>
  <c r="BE717"/>
  <c r="BE729"/>
  <c r="BE751"/>
  <c r="BE755"/>
  <c r="BE1675"/>
  <c r="BE1677"/>
  <c r="BE1681"/>
  <c r="BE1697"/>
  <c r="BE1713"/>
  <c r="BE1716"/>
  <c r="BE1718"/>
  <c r="BE1720"/>
  <c r="BE1722"/>
  <c r="BE1724"/>
  <c r="BE1727"/>
  <c r="BE1730"/>
  <c r="BE1737"/>
  <c r="BE1738"/>
  <c r="BE1740"/>
  <c r="BE1741"/>
  <c r="BE1762"/>
  <c r="BE1765"/>
  <c r="BE1770"/>
  <c r="BE1774"/>
  <c r="BE1776"/>
  <c r="BE1781"/>
  <c r="BE1783"/>
  <c r="BE1786"/>
  <c r="BE1794"/>
  <c r="BE1829"/>
  <c r="BE1839"/>
  <c r="BE1853"/>
  <c r="BE1863"/>
  <c r="BE1865"/>
  <c r="BE1880"/>
  <c r="BE1936"/>
  <c r="BE1940"/>
  <c r="BE1995"/>
  <c r="BE1997"/>
  <c r="BE2025"/>
  <c r="BK1566"/>
  <c r="J1566"/>
  <c r="J110"/>
  <c r="BK1573"/>
  <c r="J1573"/>
  <c r="J112"/>
  <c r="BK2122"/>
  <c r="J2122"/>
  <c r="J127"/>
  <c i="4" r="BE146"/>
  <c r="BE149"/>
  <c r="BE150"/>
  <c r="BE152"/>
  <c r="BE154"/>
  <c r="BE155"/>
  <c r="BE156"/>
  <c r="BE159"/>
  <c r="BE160"/>
  <c r="BE163"/>
  <c r="BE164"/>
  <c r="BE165"/>
  <c r="BE166"/>
  <c r="BE167"/>
  <c r="BE168"/>
  <c r="BE170"/>
  <c r="BE171"/>
  <c r="BE172"/>
  <c r="BE173"/>
  <c r="BE174"/>
  <c r="BE175"/>
  <c r="BE177"/>
  <c r="BE178"/>
  <c r="BE181"/>
  <c r="BE183"/>
  <c r="BE187"/>
  <c r="BE195"/>
  <c r="BE206"/>
  <c r="BK225"/>
  <c r="J225"/>
  <c r="J105"/>
  <c i="2" r="J32"/>
  <c i="1" r="AW95"/>
  <c i="4" r="F36"/>
  <c i="1" r="BC97"/>
  <c i="2" r="F33"/>
  <c i="1" r="BB95"/>
  <c i="3" r="F34"/>
  <c i="1" r="BA96"/>
  <c i="2" r="F35"/>
  <c i="1" r="BD95"/>
  <c i="2" r="F32"/>
  <c i="1" r="BA95"/>
  <c i="3" r="J34"/>
  <c i="1" r="AW96"/>
  <c i="4" r="F34"/>
  <c i="1" r="BA97"/>
  <c i="4" r="F37"/>
  <c i="1" r="BD97"/>
  <c i="3" r="F35"/>
  <c i="1" r="BB96"/>
  <c i="2" r="F34"/>
  <c i="1" r="BC95"/>
  <c i="4" r="F35"/>
  <c i="1" r="BB97"/>
  <c i="3" r="F37"/>
  <c i="1" r="BD96"/>
  <c i="3" r="F36"/>
  <c i="1" r="BC96"/>
  <c i="4" r="J34"/>
  <c i="1" r="AW97"/>
  <c i="3" l="1" r="T1427"/>
  <c i="4" r="T126"/>
  <c r="T125"/>
  <c i="3" r="T148"/>
  <c r="T147"/>
  <c i="4" r="P126"/>
  <c r="P125"/>
  <c i="1" r="AU97"/>
  <c i="3" r="R1427"/>
  <c r="P1427"/>
  <c r="R148"/>
  <c r="R147"/>
  <c r="P148"/>
  <c r="P147"/>
  <c i="1" r="AU96"/>
  <c i="2" r="R118"/>
  <c r="R117"/>
  <c r="P118"/>
  <c r="P117"/>
  <c i="1" r="AU95"/>
  <c i="4" r="R126"/>
  <c r="R125"/>
  <c i="2" r="BK118"/>
  <c r="J118"/>
  <c r="J95"/>
  <c i="4" r="BK126"/>
  <c r="J126"/>
  <c r="J97"/>
  <c i="3" r="BK148"/>
  <c r="J148"/>
  <c r="J97"/>
  <c r="BK1427"/>
  <c r="J1427"/>
  <c r="J106"/>
  <c r="BK2121"/>
  <c r="J2121"/>
  <c r="J126"/>
  <c i="1" r="BB94"/>
  <c r="AX94"/>
  <c r="BC94"/>
  <c r="W32"/>
  <c i="2" r="F31"/>
  <c i="1" r="AZ95"/>
  <c r="BD94"/>
  <c r="W33"/>
  <c i="3" r="J33"/>
  <c i="1" r="AV96"/>
  <c r="AT96"/>
  <c i="2" r="J31"/>
  <c i="1" r="AV95"/>
  <c r="AT95"/>
  <c i="3" r="F33"/>
  <c i="1" r="AZ96"/>
  <c r="BA94"/>
  <c r="W30"/>
  <c i="4" r="J33"/>
  <c i="1" r="AV97"/>
  <c r="AT97"/>
  <c i="4" r="F33"/>
  <c i="1" r="AZ97"/>
  <c i="4" l="1" r="BK125"/>
  <c r="J125"/>
  <c r="J96"/>
  <c i="2" r="BK117"/>
  <c r="J117"/>
  <c i="3" r="BK147"/>
  <c r="J147"/>
  <c r="J96"/>
  <c i="1" r="AZ94"/>
  <c r="W29"/>
  <c r="AW94"/>
  <c r="AK30"/>
  <c r="W31"/>
  <c i="2" r="J28"/>
  <c i="1" r="AG95"/>
  <c r="AN95"/>
  <c r="AU94"/>
  <c r="AY94"/>
  <c i="2" l="1" r="J37"/>
  <c r="J94"/>
  <c i="1" r="AV94"/>
  <c r="AK29"/>
  <c i="4" r="J30"/>
  <c i="1" r="AG97"/>
  <c r="AN97"/>
  <c i="3" r="J30"/>
  <c i="1" r="AG96"/>
  <c r="AN96"/>
  <c i="3" l="1" r="J39"/>
  <c i="4" r="J39"/>
  <c i="1"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<sst xmlns="http://schemas.openxmlformats.org/spreadsheetml/2006/main">
  <si>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</si>
  <si>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</si>
  <si>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</si>
  <si>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</si>
  <si>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</si>
  <si>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{1bd1d13d-ca14-4109-af89-4375fa01b4a5}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</si>
  <si>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</si>
  <si>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</si>
  <si>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</si>
  <si>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</si>
  <si>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</si>
  <si>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</si>
  <si>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</si>
  <si>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</si>
  <si>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IprosLukas2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</si>
  <si>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</si>
  <si>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</si>
  <si>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PŘÍSTAVBA KOMUNITNÍHO CENTRA LUKÁŠ, Trávníčkova 1746,Praha 5</t>
  </si>
  <si>
    <t>KSO:</t>
  </si>
  <si>
    <t>CC-CZ:</t>
  </si>
  <si>
    <t>Místo:</t>
  </si>
  <si>
    <t>Trávníčkova 1746, Praha 5</t>
  </si>
  <si>
    <t>Datum:</t>
  </si>
  <si>
    <t>11. 9. 2020</t>
  </si>
  <si>
    <t>Zadavatel:</t>
  </si>
  <si>
    <t>IČ:</t>
  </si>
  <si>
    <t>Městská část Praha 13,Sluneční nám.2580/13,Praha 5</t>
  </si>
  <si>
    <t>DIČ:</t>
  </si>
  <si>
    <t>Uchazeč:</t>
  </si>
  <si>
    <t>Vyplň údaj</t>
  </si>
  <si>
    <t>Projektant:</t>
  </si>
  <si>
    <t>IPROS s.r.o. Tyršova 2076,256 01 Benešov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</si>
  <si>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</si>
  <si>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</si>
  <si>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</si>
  <si>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</si>
  <si>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</si>
  <si>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</si>
  <si>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</si>
  <si>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</si>
  <si>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</si>
  <si>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</si>
  <si>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</si>
  <si>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</si>
  <si>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</si>
  <si>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</si>
  <si>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</si>
  <si>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</si>
  <si>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</si>
  <si>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</si>
  <si>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</si>
  <si>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</si>
  <si>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</si>
  <si>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</si>
  <si>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</si>
  <si>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</si>
  <si>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</si>
  <si>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</si>
  <si>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</si>
  <si>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</si>
  <si>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</si>
  <si>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</si>
  <si>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</si>
  <si>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</si>
  <si>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</si>
  <si>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</si>
  <si>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</si>
  <si>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</si>
  <si>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</si>
  <si>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</si>
  <si>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</si>
  <si>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</si>
  <si>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</si>
  <si>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</si>
  <si>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</si>
  <si>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</si>
  <si>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</si>
  <si>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</si>
  <si>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</si>
  <si>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</si>
  <si>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</si>
  <si>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</si>
  <si>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</si>
  <si>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SO1</t>
  </si>
  <si>
    <t>Přístavba komunitního centra Lukáš</t>
  </si>
  <si>
    <t>{175bbcbb-9d0a-4a78-ae57-225c94a33e5f}</t>
  </si>
  <si>
    <t>2</t>
  </si>
  <si>
    <t>Venkovní úpravy</t>
  </si>
  <si>
    <t>{8ab19f6b-4cfc-4621-a774-b40d79d4fd02}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</si>
  <si>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</si>
  <si>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</si>
  <si>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</si>
  <si>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</si>
  <si>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</si>
  <si>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</si>
  <si>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</si>
  <si>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</si>
  <si>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</si>
  <si>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</si>
  <si>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</si>
  <si>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</si>
  <si>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</si>
  <si>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</si>
  <si>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</si>
  <si>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</si>
  <si>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</si>
  <si>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</si>
  <si>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</si>
  <si>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</si>
  <si>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</si>
  <si>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</si>
  <si>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</si>
  <si>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</si>
  <si>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</si>
  <si>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</si>
  <si>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</si>
  <si>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</si>
  <si>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</si>
  <si>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</si>
  <si>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3</t>
  </si>
  <si>
    <t>K</t>
  </si>
  <si>
    <t>012103000</t>
  </si>
  <si>
    <t>Geodetické práce před výstavbou</t>
  </si>
  <si>
    <t>kpl</t>
  </si>
  <si>
    <t>1024</t>
  </si>
  <si>
    <t>-2071105210</t>
  </si>
  <si>
    <t>4</t>
  </si>
  <si>
    <t>012303000</t>
  </si>
  <si>
    <t>Geodetické práce po výstavbě, vypracování geometrického plánu</t>
  </si>
  <si>
    <t>-1820760665</t>
  </si>
  <si>
    <t>013254000</t>
  </si>
  <si>
    <t>Dokumentace skutečného provedení stavby</t>
  </si>
  <si>
    <t>-252204292</t>
  </si>
  <si>
    <t>VRN3</t>
  </si>
  <si>
    <t>Zařízení staveniště</t>
  </si>
  <si>
    <t>6</t>
  </si>
  <si>
    <t>030001000</t>
  </si>
  <si>
    <t>-449075869</t>
  </si>
  <si>
    <t>VRN4</t>
  </si>
  <si>
    <t>Inženýrská činnost</t>
  </si>
  <si>
    <t>7</t>
  </si>
  <si>
    <t>044002000</t>
  </si>
  <si>
    <t>Revize - měření intenzity osvětlení</t>
  </si>
  <si>
    <t>1567251336</t>
  </si>
  <si>
    <t>8</t>
  </si>
  <si>
    <t>044002000-1</t>
  </si>
  <si>
    <t>Revize - měření intenzity hluku</t>
  </si>
  <si>
    <t>38470456</t>
  </si>
  <si>
    <t>049103000</t>
  </si>
  <si>
    <t>Náklady vzniklé v souvislosti s realizací stavby</t>
  </si>
  <si>
    <t>2052826297</t>
  </si>
  <si>
    <t>VRN7</t>
  </si>
  <si>
    <t>Provozní vlivy</t>
  </si>
  <si>
    <t>070001000</t>
  </si>
  <si>
    <t>Provozní vlivy - provoz investora</t>
  </si>
  <si>
    <t>-1332568689</t>
  </si>
  <si>
    <t>Objekt:</t>
  </si>
  <si>
    <t>SO1 - Přístavba komunitního centra Lukáš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</si>
  <si>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</si>
  <si>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</si>
  <si>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</si>
  <si>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</si>
  <si>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</si>
  <si>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</si>
  <si>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</si>
  <si>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</si>
  <si>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</si>
  <si>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</si>
  <si>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</si>
  <si>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</si>
  <si>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</si>
  <si>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722 - Zdravotechnika </t>
  </si>
  <si>
    <t xml:space="preserve">    727 - Zdravotechnika - požární ochrana</t>
  </si>
  <si>
    <t xml:space="preserve">    732 - Ústřední vytápění </t>
  </si>
  <si>
    <t xml:space="preserve">    741 - Elektroinstalace 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</si>
  <si>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</si>
  <si>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</si>
  <si>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</si>
  <si>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</si>
  <si>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</si>
  <si>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</si>
  <si>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</si>
  <si>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</si>
  <si>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</si>
  <si>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</si>
  <si>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</si>
  <si>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</si>
  <si>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</si>
  <si>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33-M - Montáže dopr.zaříz.,sklad. zař. a váh</t>
  </si>
  <si>
    <t>HSV</t>
  </si>
  <si>
    <t>Práce a dodávky HSV</t>
  </si>
  <si>
    <t>Zemní práce</t>
  </si>
  <si>
    <t>131251104</t>
  </si>
  <si>
    <t>Hloubení jam nezapažených v hornině třídy těžitelnosti I, skupiny 3 objem do 500 m3 strojně</t>
  </si>
  <si>
    <t>m3</t>
  </si>
  <si>
    <t>-921518752</t>
  </si>
  <si>
    <t>VV</t>
  </si>
  <si>
    <t>11,90*1,30*0,45</t>
  </si>
  <si>
    <t>11,90*12,415*0,45</t>
  </si>
  <si>
    <t>3,80*12,415*0,45</t>
  </si>
  <si>
    <t>3,685*11,00*0,45</t>
  </si>
  <si>
    <t>Součet</t>
  </si>
  <si>
    <t>131351100</t>
  </si>
  <si>
    <t>Hloubení jam nezapažených v hornině třídy těžitelnosti II, skupiny 4 objem do 20 m3 strojně</t>
  </si>
  <si>
    <t>-1756131639</t>
  </si>
  <si>
    <t xml:space="preserve">1,70*1,95*0,75  "3</t>
  </si>
  <si>
    <t xml:space="preserve">1,50*1,75*0,75*2   "5,7</t>
  </si>
  <si>
    <t xml:space="preserve">1,75*1,75*0,35  "12</t>
  </si>
  <si>
    <t xml:space="preserve">2,30*2,30*0,35   "15</t>
  </si>
  <si>
    <t xml:space="preserve">2,10*2,10*0,35   "18</t>
  </si>
  <si>
    <t xml:space="preserve">2,45*3,145*0,95   "30</t>
  </si>
  <si>
    <t>132354101</t>
  </si>
  <si>
    <t>Hloubení rýh zapažených š do 800 mm v hornině třídy těžitelnosti II, skupiny 4 objem do 20 m3 strojně</t>
  </si>
  <si>
    <t>-2074668244</t>
  </si>
  <si>
    <t xml:space="preserve">2,05*0,60*0,35   "11</t>
  </si>
  <si>
    <t xml:space="preserve">1,66*0,60*0,35   "14</t>
  </si>
  <si>
    <t xml:space="preserve">2,065*0,60*0,35   "16</t>
  </si>
  <si>
    <t xml:space="preserve">1,115*0,52*0,75   "33</t>
  </si>
  <si>
    <t xml:space="preserve">0,92*0,52*0,75   "31</t>
  </si>
  <si>
    <t xml:space="preserve">(0,75+1,705)*0,55*0,75   "28</t>
  </si>
  <si>
    <t xml:space="preserve">0,40*0,55*0,95   "29</t>
  </si>
  <si>
    <t xml:space="preserve">3,885*0,545*0,75   "21</t>
  </si>
  <si>
    <t xml:space="preserve">5,795*0,50*0,35   "9</t>
  </si>
  <si>
    <t xml:space="preserve">3,87*0,40*0,05   "10</t>
  </si>
  <si>
    <t>132354202</t>
  </si>
  <si>
    <t>Hloubení zapažených rýh š do 2000 mm v hornině třídy těžitelnosti II, skupiny 4 objem do 50 m3</t>
  </si>
  <si>
    <t>1670112359</t>
  </si>
  <si>
    <t xml:space="preserve">10,98*0,85*0,75   "1</t>
  </si>
  <si>
    <t xml:space="preserve">2,05*0,65*0,75   "2</t>
  </si>
  <si>
    <t xml:space="preserve">2,06*0,65*0,75   "4</t>
  </si>
  <si>
    <t xml:space="preserve">6,005*0,65*0,75  "6</t>
  </si>
  <si>
    <t xml:space="preserve">1,515*0,65*0,75   "8</t>
  </si>
  <si>
    <t xml:space="preserve">(9,66+0,52)*0,65*0,75  "19</t>
  </si>
  <si>
    <t xml:space="preserve">9,66*1,15*0,35   "17</t>
  </si>
  <si>
    <t xml:space="preserve">(1,17+1,15+0,84)*0,75*0,35   "27</t>
  </si>
  <si>
    <t xml:space="preserve">1,0*1,0*0,75   "32</t>
  </si>
  <si>
    <t xml:space="preserve">2,50*1,0*0,35   "23</t>
  </si>
  <si>
    <t xml:space="preserve">(1,823+1,15+1,305)*0,35   "22</t>
  </si>
  <si>
    <t xml:space="preserve">0,50*0,65*0,95    "26</t>
  </si>
  <si>
    <t xml:space="preserve">0,50*0,65*0,65   "25</t>
  </si>
  <si>
    <t xml:space="preserve">7,555*0,65*0,35   "24</t>
  </si>
  <si>
    <t xml:space="preserve">3,870*1,15*0,35   "13</t>
  </si>
  <si>
    <t xml:space="preserve">(0,995+0,85)*0,75*0,75   "20</t>
  </si>
  <si>
    <t>162751117</t>
  </si>
  <si>
    <t>Vodorovné přemístění do 10000 m výkopku/sypaniny z horniny třídy těžitelnosti I, skupiny 1 až 3</t>
  </si>
  <si>
    <t>1465954310</t>
  </si>
  <si>
    <t>112,915+18,212+5,909+30,307</t>
  </si>
  <si>
    <t>162751119</t>
  </si>
  <si>
    <t>Příplatek k vodorovnému přemístění výkopku/sypaniny z horniny třídy těžitelnosti I, skupiny 1 až 3 ZKD 1000 m přes 10000 m</t>
  </si>
  <si>
    <t>-1180823876</t>
  </si>
  <si>
    <t>167,343*7</t>
  </si>
  <si>
    <t>171201201</t>
  </si>
  <si>
    <t>Uložení sypaniny na skládky</t>
  </si>
  <si>
    <t>43196882</t>
  </si>
  <si>
    <t>171201221</t>
  </si>
  <si>
    <t>Poplatek za uložení na skládce (skládkovné) zeminy a kamení kód odpadu 17 05 04</t>
  </si>
  <si>
    <t>t</t>
  </si>
  <si>
    <t>-1923387427</t>
  </si>
  <si>
    <t>167,343*1,7</t>
  </si>
  <si>
    <t>9</t>
  </si>
  <si>
    <t>181951114</t>
  </si>
  <si>
    <t>Úprava pláně v hornině třídy těžitelnosti II, skupiny 4 a 5 se zhutněním strojně</t>
  </si>
  <si>
    <t>m2</t>
  </si>
  <si>
    <t>-403412546</t>
  </si>
  <si>
    <t>5,795*1,325</t>
  </si>
  <si>
    <t>3,935*2,05</t>
  </si>
  <si>
    <t>1,305*0,46</t>
  </si>
  <si>
    <t>3,40*0,25</t>
  </si>
  <si>
    <t>3,87*0,675</t>
  </si>
  <si>
    <t>5,795*0,225</t>
  </si>
  <si>
    <t>3,87*0,40</t>
  </si>
  <si>
    <t>2,06*5,795 "ZP2-ZP1</t>
  </si>
  <si>
    <t>-0,90*0,40</t>
  </si>
  <si>
    <t>3,795*1,50</t>
  </si>
  <si>
    <t>5,795*2,465</t>
  </si>
  <si>
    <t>-0,90*0,30</t>
  </si>
  <si>
    <t>9,66*4,755</t>
  </si>
  <si>
    <t>-1,50*1,10</t>
  </si>
  <si>
    <t>-2,30*2,30</t>
  </si>
  <si>
    <t>-1,20*0,58</t>
  </si>
  <si>
    <t>3,85*0,35</t>
  </si>
  <si>
    <t>1,66*4,395</t>
  </si>
  <si>
    <t>2,30*3,47</t>
  </si>
  <si>
    <t>3,265*2,065</t>
  </si>
  <si>
    <t>1,20*0,75</t>
  </si>
  <si>
    <t>2,105*3,16</t>
  </si>
  <si>
    <t>(2,47-0,65)*0,55</t>
  </si>
  <si>
    <t>1,20*(2,105+2,47-0,65)</t>
  </si>
  <si>
    <t>2,65*2,50</t>
  </si>
  <si>
    <t>2,775*4,30</t>
  </si>
  <si>
    <t xml:space="preserve">3,25*2,58  "pod desku výtahu</t>
  </si>
  <si>
    <t>Zakládání</t>
  </si>
  <si>
    <t>10</t>
  </si>
  <si>
    <t>274353121</t>
  </si>
  <si>
    <t>Bednění kotevních otvorů v základových pásech průřezu do 0,05 m2 hl 0,5 m</t>
  </si>
  <si>
    <t>kus</t>
  </si>
  <si>
    <t>-1504486624</t>
  </si>
  <si>
    <t xml:space="preserve">1  "prostup</t>
  </si>
  <si>
    <t>11</t>
  </si>
  <si>
    <t>274353122</t>
  </si>
  <si>
    <t>Bednění kotevních otvorů v základových pásech průřezu do 0,05 m2 hl 1 m</t>
  </si>
  <si>
    <t>2026227908</t>
  </si>
  <si>
    <t>3 "prostup</t>
  </si>
  <si>
    <t>2 "ležatá drážka</t>
  </si>
  <si>
    <t>12</t>
  </si>
  <si>
    <t>273321511</t>
  </si>
  <si>
    <t>Základové desky ze ŽB bez zvýšených nároků na prostředí tř. C 25/30</t>
  </si>
  <si>
    <t>-690591525</t>
  </si>
  <si>
    <t xml:space="preserve">2,95*2,28*0,20  "deska výtahu</t>
  </si>
  <si>
    <t>13</t>
  </si>
  <si>
    <t>273351121</t>
  </si>
  <si>
    <t>Zřízení bednění základových desek</t>
  </si>
  <si>
    <t>1974416114</t>
  </si>
  <si>
    <t>(2,95+2,28)*2*0,20</t>
  </si>
  <si>
    <t>14</t>
  </si>
  <si>
    <t>273351122</t>
  </si>
  <si>
    <t>Odstranění bednění základových desek</t>
  </si>
  <si>
    <t>-1837440368</t>
  </si>
  <si>
    <t>274313511</t>
  </si>
  <si>
    <t>Základové pásy z betonu tř. C 12/15</t>
  </si>
  <si>
    <t>-795603506</t>
  </si>
  <si>
    <t>(3,8+0,06+0,025)*0,45*0,9</t>
  </si>
  <si>
    <t>0,995*0,75*0,9</t>
  </si>
  <si>
    <t>11,73*0,85*0,9</t>
  </si>
  <si>
    <t>(1,325+0,50+0,225)*0,65*0,90</t>
  </si>
  <si>
    <t>2,06*0,65*0,9</t>
  </si>
  <si>
    <t>2,465*0,65*0,90</t>
  </si>
  <si>
    <t>2,39*0,65*0,9</t>
  </si>
  <si>
    <t>0,865*0,65*0,90</t>
  </si>
  <si>
    <t>10,83*0,65*0,9</t>
  </si>
  <si>
    <t>1,115*0,50*0,9</t>
  </si>
  <si>
    <t>(3,685-0,65-1,115-1,0)*0,50*0,9</t>
  </si>
  <si>
    <t>(0,75+1,705)*0,55*0,9</t>
  </si>
  <si>
    <t>0,50+0,55*1,10</t>
  </si>
  <si>
    <t>Mezisoučet obvod</t>
  </si>
  <si>
    <t>2,775*0,40*0,15/2</t>
  </si>
  <si>
    <t>0,46*0,40*0,15/2</t>
  </si>
  <si>
    <t>0,995*0,40*0,15/2</t>
  </si>
  <si>
    <t>3,935*0,40*0,15/2</t>
  </si>
  <si>
    <t>5,795*0,40*0,15/2</t>
  </si>
  <si>
    <t>(1,325+0,225)*0,40*0,15/2</t>
  </si>
  <si>
    <t>2,06*0,40*0,15/2</t>
  </si>
  <si>
    <t>2,465*0,40*0,15/2</t>
  </si>
  <si>
    <t>2,39*0,40*0,15/2</t>
  </si>
  <si>
    <t>0,865*0,40*0,15/2</t>
  </si>
  <si>
    <t>(10,83-0,65-0,50)*0,40*0,15/2</t>
  </si>
  <si>
    <t>1,15*0,40*0,15/2</t>
  </si>
  <si>
    <t>2,64*0,40*0,15/2</t>
  </si>
  <si>
    <t>(1,705+0,50)*0,40*0,15/2</t>
  </si>
  <si>
    <t>Mezisoučet rozšíření</t>
  </si>
  <si>
    <t>5,795*0,50*0,50</t>
  </si>
  <si>
    <t>(5,795+0,60+3,265)*1,15*0,50</t>
  </si>
  <si>
    <t>3,16*0,75*0,50</t>
  </si>
  <si>
    <t>2,05*0,60*0,50</t>
  </si>
  <si>
    <t>1,66*0,60*0,50</t>
  </si>
  <si>
    <t>2,065*0,60*0,50</t>
  </si>
  <si>
    <t>3,85*1,15*0,50</t>
  </si>
  <si>
    <t>(1,305+1,15+1,835)*0,75*0,50</t>
  </si>
  <si>
    <t>2,50*1,0*0,50</t>
  </si>
  <si>
    <t>7,555*0,65*0,50</t>
  </si>
  <si>
    <t>0,50*0,65*0,80</t>
  </si>
  <si>
    <t>0,50*0,65*1,10</t>
  </si>
  <si>
    <t>Mezisoučet vnitřní</t>
  </si>
  <si>
    <t>(5,795+1,325)*0,30*0,15/2</t>
  </si>
  <si>
    <t>5,795*0,30*0,15/2</t>
  </si>
  <si>
    <t>3,875*0,30*0,15/2*2</t>
  </si>
  <si>
    <t>1,66*0,30*0,15/2*2</t>
  </si>
  <si>
    <t>2,065*0,30*0,15/2*2</t>
  </si>
  <si>
    <t>2,05*0,30*0,15/2</t>
  </si>
  <si>
    <t>3,265*0,30*0,15/2</t>
  </si>
  <si>
    <t>(5,795+0,60+3,265-0,60)*0,30*0,15/2</t>
  </si>
  <si>
    <t>(0,80+0,75+3,16)*0,30*0,15/2</t>
  </si>
  <si>
    <t>1,35*0,30*0,15/2</t>
  </si>
  <si>
    <t>3,85*0,30*0,15/2*2</t>
  </si>
  <si>
    <t>(2,50+1,835+1,0+2,50)*0,30*0,15/2</t>
  </si>
  <si>
    <t>(1,305+1,15+1,835)*0,30*0,15/2</t>
  </si>
  <si>
    <t>(7,555+0,5+0,5)*0,40*0,15/2</t>
  </si>
  <si>
    <t>Mezisoučet sešikmení vnitřní</t>
  </si>
  <si>
    <t xml:space="preserve">47,702/100*3  "ztratné do výkopu</t>
  </si>
  <si>
    <t>16</t>
  </si>
  <si>
    <t>274321511</t>
  </si>
  <si>
    <t>Základové pasy ze ŽB bez zvýšených nároků na prostředí tř. C 25/30</t>
  </si>
  <si>
    <t>-1408614010</t>
  </si>
  <si>
    <t xml:space="preserve">3,87*0,40*0,20   "spojení paty sloupů</t>
  </si>
  <si>
    <t>17</t>
  </si>
  <si>
    <t>274351121</t>
  </si>
  <si>
    <t>Zřízení bednění základových pasů rovného</t>
  </si>
  <si>
    <t>437662363</t>
  </si>
  <si>
    <t>(1,325+5,795)*2*0,15</t>
  </si>
  <si>
    <t>(5,795+0,225+0,225)*0,15</t>
  </si>
  <si>
    <t>3,87*0,15*2</t>
  </si>
  <si>
    <t>(2,06+2,465+2,39+0,865)*0,15</t>
  </si>
  <si>
    <t>(1,66+1,66+2,065+2,065+5,795+3,265+0,84+0,75+3,16)*0,15</t>
  </si>
  <si>
    <t>(10,83-0,65-0,50)*0,15*2</t>
  </si>
  <si>
    <t>(1,115+2,64)*0,15</t>
  </si>
  <si>
    <t>(1,705+0,5+0,5+7,555+2,775+1,305+1,15+1,835)*0,15</t>
  </si>
  <si>
    <t>(0,125+2,50+1,0+2,50+0,125+1,835)*0,15</t>
  </si>
  <si>
    <t>3,835*0,15*2</t>
  </si>
  <si>
    <t>(2,05+3,935+0,995+0,46+1,305)*0,15</t>
  </si>
  <si>
    <t xml:space="preserve">(3,80+0,06+0,025+1,3+11,73+17,23+10,83+6,835+4,785)*0,40  "venkovní</t>
  </si>
  <si>
    <t>Mezisoučet</t>
  </si>
  <si>
    <t>18</t>
  </si>
  <si>
    <t>274351122</t>
  </si>
  <si>
    <t>Odstranění bednění základových pasů rovného</t>
  </si>
  <si>
    <t>-293343297</t>
  </si>
  <si>
    <t>19</t>
  </si>
  <si>
    <t>274353123</t>
  </si>
  <si>
    <t>Bednění kotevních otvorů v základových pásech průřezu do 0,05 m2 hl 2 m</t>
  </si>
  <si>
    <t>1154285075</t>
  </si>
  <si>
    <t xml:space="preserve">3  "prostup</t>
  </si>
  <si>
    <t xml:space="preserve">3  "drážka lež</t>
  </si>
  <si>
    <t>20</t>
  </si>
  <si>
    <t>274353131</t>
  </si>
  <si>
    <t>Bednění kotevních otvorů v základových pásech průřezu do 0,10 m2 hl 1 m</t>
  </si>
  <si>
    <t>667732931</t>
  </si>
  <si>
    <t xml:space="preserve">3  "svislá drážka</t>
  </si>
  <si>
    <t xml:space="preserve">1  "ležatá drážka</t>
  </si>
  <si>
    <t>274353132</t>
  </si>
  <si>
    <t>Bednění kotevních otvorů v základových pásech průřezu do 0,10 m2 hl 2 m</t>
  </si>
  <si>
    <t>1430915197</t>
  </si>
  <si>
    <t>1,000 "prostup</t>
  </si>
  <si>
    <t>22</t>
  </si>
  <si>
    <t>274353141</t>
  </si>
  <si>
    <t>Bednění kotevních otvorů v základových pásech průřezu do 0,17 m2 hl 1 m</t>
  </si>
  <si>
    <t>-1591626917</t>
  </si>
  <si>
    <t xml:space="preserve">1,000  "drážka 84/42 hl. 38</t>
  </si>
  <si>
    <t xml:space="preserve">1 "drážka </t>
  </si>
  <si>
    <t>23</t>
  </si>
  <si>
    <t>274353151</t>
  </si>
  <si>
    <t>Bednění kotevních otvorů v základových pásech průřezu do 0,25 m2 hl 1 m</t>
  </si>
  <si>
    <t>-1012517511</t>
  </si>
  <si>
    <t xml:space="preserve">2  "drážka kosá</t>
  </si>
  <si>
    <t>24</t>
  </si>
  <si>
    <t>275313511</t>
  </si>
  <si>
    <t>Základové patky z betonu tř. C 12/15</t>
  </si>
  <si>
    <t>1641546910</t>
  </si>
  <si>
    <t xml:space="preserve">3,25*2,58*0,20  "deska podkladní výtah</t>
  </si>
  <si>
    <t>25</t>
  </si>
  <si>
    <t>275321511</t>
  </si>
  <si>
    <t>Základové patky ze ŽB bez zvýšených nároků na prostředí tř. C 25/30</t>
  </si>
  <si>
    <t>-1328109624</t>
  </si>
  <si>
    <t>1,75*1,95*0,90</t>
  </si>
  <si>
    <t>1,50*1,75*0,60</t>
  </si>
  <si>
    <t>1,50*1,75*0,90</t>
  </si>
  <si>
    <t>2,30*2,30*0,50*2</t>
  </si>
  <si>
    <t>1,75*1,75*0,50</t>
  </si>
  <si>
    <t>1,2*1,10*0,90</t>
  </si>
  <si>
    <t xml:space="preserve">15,018/100*3  "ztratné do výkopu</t>
  </si>
  <si>
    <t>26</t>
  </si>
  <si>
    <t>275351121</t>
  </si>
  <si>
    <t>Zřízení bednění základových patek</t>
  </si>
  <si>
    <t>-1046403936</t>
  </si>
  <si>
    <t>(1,30+0,675+0,675+1,30)*0,15</t>
  </si>
  <si>
    <t>(1,10+1,50+1,10)*0,15*2</t>
  </si>
  <si>
    <t xml:space="preserve">(2,30+2,30)*2*0,15   "ZP1</t>
  </si>
  <si>
    <t xml:space="preserve">(2,30+0,60+2,30+2,30+2,30-0,60)*0,15  "ZP1</t>
  </si>
  <si>
    <t>(1,75+1,75)*2*0,15</t>
  </si>
  <si>
    <t>(-0,60-0,60-1,15-0,40)*0,15</t>
  </si>
  <si>
    <t>(0,58+1,20+0,58)*0,15</t>
  </si>
  <si>
    <t>27</t>
  </si>
  <si>
    <t>275351122</t>
  </si>
  <si>
    <t>Odstranění bednění základových patek</t>
  </si>
  <si>
    <t>1023856184</t>
  </si>
  <si>
    <t>28</t>
  </si>
  <si>
    <t>275361821</t>
  </si>
  <si>
    <t>Výztuž základových patek a pasů betonářskou ocelí 10 505 (R)</t>
  </si>
  <si>
    <t>1690149418</t>
  </si>
  <si>
    <t>Svislé a kompletní konstrukce</t>
  </si>
  <si>
    <t>29</t>
  </si>
  <si>
    <t>310237251</t>
  </si>
  <si>
    <t>Zazdívka otvorů pl do 0,25 m2 ve zdivu nadzákladovém cihlami pálenými tl do 450 mm</t>
  </si>
  <si>
    <t>1917637851</t>
  </si>
  <si>
    <t>30</t>
  </si>
  <si>
    <t>311236331</t>
  </si>
  <si>
    <t>Zdivo jednovrstvé zvukově izolační na tenkovrstvou maltu z cihel děrovaných broušených P15 tloušťky 300 mm</t>
  </si>
  <si>
    <t>935928912</t>
  </si>
  <si>
    <t xml:space="preserve">6,20*3,27  "míst. 118</t>
  </si>
  <si>
    <t>-1,15*2,80</t>
  </si>
  <si>
    <t xml:space="preserve">3,28*3,27  "118-117</t>
  </si>
  <si>
    <t>-0,80*1,97</t>
  </si>
  <si>
    <t xml:space="preserve">3,285*3,27  "103-114</t>
  </si>
  <si>
    <t xml:space="preserve">3,39*3,27  "103-114</t>
  </si>
  <si>
    <t>-1,50*1,97</t>
  </si>
  <si>
    <t xml:space="preserve">(6,20+0,30)*3,27  "103+104</t>
  </si>
  <si>
    <t xml:space="preserve">3,35*3,27  "104-101</t>
  </si>
  <si>
    <t>-0,90*1,97</t>
  </si>
  <si>
    <t xml:space="preserve">(0,115+2,715+0,115+1,6+0,3+0,05)*3,27   "101-111-109</t>
  </si>
  <si>
    <t xml:space="preserve">4,70*3,27    "109-108</t>
  </si>
  <si>
    <t xml:space="preserve">9,0*3,27   "přizdění stáv objekt</t>
  </si>
  <si>
    <t>-1,0*2,10</t>
  </si>
  <si>
    <t>Mezisoučet 1 NP</t>
  </si>
  <si>
    <t xml:space="preserve">9,005*2,79   "přízdění stáv obj.</t>
  </si>
  <si>
    <t xml:space="preserve">(8,325+0,115+3,0)*2,79   "204-208</t>
  </si>
  <si>
    <t xml:space="preserve">(0,30+8,325+0,115+3,0)*2,79  "208-212</t>
  </si>
  <si>
    <t xml:space="preserve">(8,325+0,115+3,0)*2,79  "212-216</t>
  </si>
  <si>
    <t xml:space="preserve">11,65*2,79   "201</t>
  </si>
  <si>
    <t>-0,80*1,97*3</t>
  </si>
  <si>
    <t>-1,35*1,97</t>
  </si>
  <si>
    <t>Mezisoučet 2 NP</t>
  </si>
  <si>
    <t>9,005*2,79</t>
  </si>
  <si>
    <t xml:space="preserve">(0,30+8,325+0,115+3,0)*2,79   "304-308</t>
  </si>
  <si>
    <t xml:space="preserve">(0,30+8,325+0,115+3,0)*2,79  "308-312</t>
  </si>
  <si>
    <t xml:space="preserve">(8,325+0,115+3,0)*2,79  "312-316</t>
  </si>
  <si>
    <t xml:space="preserve">11,65*2,79   "301</t>
  </si>
  <si>
    <t>Mezisoučet 3 NP</t>
  </si>
  <si>
    <t xml:space="preserve">(12,415-0,38-0,38)*2,87   "u haly</t>
  </si>
  <si>
    <t>(4,445+0,115+2,38)*2,87 " 403-407</t>
  </si>
  <si>
    <t>Mezisoučet 4 NP</t>
  </si>
  <si>
    <t>31</t>
  </si>
  <si>
    <t>311238800</t>
  </si>
  <si>
    <t>Zdivo jednovrstvé tepelně izolační z cihel broušených s vniřní izolací z expandovaného polystyrenu na tenkovrstvou maltu U přes 0,22 do 0,26 W/m2K tl 300 mm</t>
  </si>
  <si>
    <t>508752240</t>
  </si>
  <si>
    <t xml:space="preserve">6,20*3,27   "118</t>
  </si>
  <si>
    <t xml:space="preserve">(4,325+0,115+4,565)*2,87  " přízdění</t>
  </si>
  <si>
    <t xml:space="preserve">(1,85+11,0+1,85)*1,10   "atika na přízemím</t>
  </si>
  <si>
    <t xml:space="preserve">(1,15+12,0+15,40-0,30-0,30)*0,92  "atika nad 3 podlažím</t>
  </si>
  <si>
    <t>(12,20+1,450-0,30)*0,92</t>
  </si>
  <si>
    <t xml:space="preserve">(12,415+10,75)*2*1,02   "4NP</t>
  </si>
  <si>
    <t>Mezisoučet atiky</t>
  </si>
  <si>
    <t>32</t>
  </si>
  <si>
    <t>311238801</t>
  </si>
  <si>
    <t>Zdivo jednovrstvé tepelně izolační z cihel broušených s vniřní izolací z expandovaného polystyrenu na tenkovrstvou maltu U přes 0,14 do 0,18 W/m2K tl 380 mm</t>
  </si>
  <si>
    <t>1450556808</t>
  </si>
  <si>
    <t xml:space="preserve">17,40*3,27  "vlevo</t>
  </si>
  <si>
    <t xml:space="preserve">-1,375*2,80*4  "okna</t>
  </si>
  <si>
    <t xml:space="preserve">-1,05*2,80  "dveře</t>
  </si>
  <si>
    <t xml:space="preserve">(11,0-0,38)*3,27   "dole</t>
  </si>
  <si>
    <t xml:space="preserve">-3,0*2,8   "okno</t>
  </si>
  <si>
    <t xml:space="preserve">-2,1*2,8  "okno</t>
  </si>
  <si>
    <t>3,685*3,27</t>
  </si>
  <si>
    <t xml:space="preserve">(3,80+0,38)*3,27   "horní</t>
  </si>
  <si>
    <t xml:space="preserve">-1,64*2,80    "dveře vstup</t>
  </si>
  <si>
    <t xml:space="preserve">2,95*3,27   "u skladu</t>
  </si>
  <si>
    <t xml:space="preserve">-12,68  "izolační cihly sokl</t>
  </si>
  <si>
    <t xml:space="preserve">12,20*2,79  "horní</t>
  </si>
  <si>
    <t>-1,40*0,65</t>
  </si>
  <si>
    <t>-0,70*0,65</t>
  </si>
  <si>
    <t>3,65*2,79</t>
  </si>
  <si>
    <t>-1,64*2,40</t>
  </si>
  <si>
    <t>1,5*2,79</t>
  </si>
  <si>
    <t xml:space="preserve">(3,435+0,30+3,435+3,0)*2,54  "v levo</t>
  </si>
  <si>
    <t>-3,0*1,95</t>
  </si>
  <si>
    <t>-3,45*1,95</t>
  </si>
  <si>
    <t>4,55*2,79</t>
  </si>
  <si>
    <t xml:space="preserve">(12,20-0,38)*2,79   "spodní</t>
  </si>
  <si>
    <t>-1,35*0,65</t>
  </si>
  <si>
    <t>1,55*2,79</t>
  </si>
  <si>
    <t xml:space="preserve">(3,435+3,435+3,0)*2,54  "v levo</t>
  </si>
  <si>
    <t>-3,0*1,55</t>
  </si>
  <si>
    <t>-3,45*1,55</t>
  </si>
  <si>
    <t xml:space="preserve">11,35*2,87   "horní</t>
  </si>
  <si>
    <t>-0,70*2,40</t>
  </si>
  <si>
    <t>-1,10*2,40</t>
  </si>
  <si>
    <t xml:space="preserve">(12,415-0,38-0,38)*2,87  "v levo</t>
  </si>
  <si>
    <t>-3,0*1,55*2</t>
  </si>
  <si>
    <t xml:space="preserve">(6,325+0,725+0,65+1,19)*2,87  "dolní</t>
  </si>
  <si>
    <t>-0,725*1,95</t>
  </si>
  <si>
    <t>-1,19*2,4</t>
  </si>
  <si>
    <t>33</t>
  </si>
  <si>
    <t>311238809R</t>
  </si>
  <si>
    <t>Zdivo jednovrstvé tepelně izolační z cihel broušených s vniřní izolací z expandovaného polystyrenu na tenkovrstvou maltu U přes 0,22 do 0,26 W/m2K tl 300 mm s impregnací proti vlhkosti</t>
  </si>
  <si>
    <t>223211231</t>
  </si>
  <si>
    <t>(3,80+1,30+11,90+17,40-0,3-0,3+11,0+3,68+2,24)*0,25</t>
  </si>
  <si>
    <t>34</t>
  </si>
  <si>
    <t>311321411</t>
  </si>
  <si>
    <t>Nosná zeď ze ŽB tř. C 25/30 bez výztuže</t>
  </si>
  <si>
    <t>-489038050</t>
  </si>
  <si>
    <t>(2,95+1,98)*2*0,15*13,81</t>
  </si>
  <si>
    <t xml:space="preserve">-1,25*2,18*0,15*3  "dveře</t>
  </si>
  <si>
    <t>35</t>
  </si>
  <si>
    <t>311351121</t>
  </si>
  <si>
    <t>Zřízení oboustranného bednění nosných nadzákladových zdí</t>
  </si>
  <si>
    <t>-1950094647</t>
  </si>
  <si>
    <t xml:space="preserve">(2,95+2,28)*2*14,21  "venkovní</t>
  </si>
  <si>
    <t xml:space="preserve">(2,65+1,98)*2*13,81  "vnitřní</t>
  </si>
  <si>
    <t xml:space="preserve">(2,18+1,25+2,18)*0,15*4  "dveře</t>
  </si>
  <si>
    <t>36</t>
  </si>
  <si>
    <t>311351122</t>
  </si>
  <si>
    <t>Odstranění oboustranného bednění nosných nadzákladových zdí</t>
  </si>
  <si>
    <t>-1937577102</t>
  </si>
  <si>
    <t>37</t>
  </si>
  <si>
    <t>317168011</t>
  </si>
  <si>
    <t>Překlad keramický plochý š 115 mm dl 1000 mm</t>
  </si>
  <si>
    <t>1651751546</t>
  </si>
  <si>
    <t>38</t>
  </si>
  <si>
    <t>317168012</t>
  </si>
  <si>
    <t>Překlad keramický plochý š 115 mm dl 1250 mm</t>
  </si>
  <si>
    <t>-356015705</t>
  </si>
  <si>
    <t>39</t>
  </si>
  <si>
    <t>317168051</t>
  </si>
  <si>
    <t>Překlad keramický vysoký v 238 mm dl 1000 mm</t>
  </si>
  <si>
    <t>1555017770</t>
  </si>
  <si>
    <t>40</t>
  </si>
  <si>
    <t>317168052</t>
  </si>
  <si>
    <t>Překlad keramický vysoký v 238 mm dl 1250 mm</t>
  </si>
  <si>
    <t>-673631193</t>
  </si>
  <si>
    <t>15 "1NP</t>
  </si>
  <si>
    <t xml:space="preserve">12  "2NP</t>
  </si>
  <si>
    <t xml:space="preserve">12  "3NP</t>
  </si>
  <si>
    <t>2" NP</t>
  </si>
  <si>
    <t>41</t>
  </si>
  <si>
    <t>317168053</t>
  </si>
  <si>
    <t>Překlad keramický vysoký v 238 mm dl 1500 mm</t>
  </si>
  <si>
    <t>-1814618497</t>
  </si>
  <si>
    <t xml:space="preserve">4  "1NP</t>
  </si>
  <si>
    <t xml:space="preserve">4  " 2NP</t>
  </si>
  <si>
    <t xml:space="preserve">4  "3NP</t>
  </si>
  <si>
    <t xml:space="preserve">2  "4NP</t>
  </si>
  <si>
    <t>42</t>
  </si>
  <si>
    <t>317168054</t>
  </si>
  <si>
    <t>Překlad keramický vysoký v 238 mm dl 1750 mm</t>
  </si>
  <si>
    <t>1444432557</t>
  </si>
  <si>
    <t xml:space="preserve">4   "3NP</t>
  </si>
  <si>
    <t xml:space="preserve">2  "3NP</t>
  </si>
  <si>
    <t>43</t>
  </si>
  <si>
    <t>317168056</t>
  </si>
  <si>
    <t>Překlad keramický vysoký v 238 mm dl 2250 mm</t>
  </si>
  <si>
    <t>201507093</t>
  </si>
  <si>
    <t xml:space="preserve">4   "1NP</t>
  </si>
  <si>
    <t>44</t>
  </si>
  <si>
    <t>317168057</t>
  </si>
  <si>
    <t>Překlad keramický vysoký v 238 mm dl 2500 mm</t>
  </si>
  <si>
    <t>2104220987</t>
  </si>
  <si>
    <t xml:space="preserve">2   "4NP</t>
  </si>
  <si>
    <t>45</t>
  </si>
  <si>
    <t>317168058</t>
  </si>
  <si>
    <t>Překlad keramický vysoký v 238 mm dl 2750 mm</t>
  </si>
  <si>
    <t>1215154859</t>
  </si>
  <si>
    <t xml:space="preserve">8  "1NP</t>
  </si>
  <si>
    <t xml:space="preserve">8  "2NP</t>
  </si>
  <si>
    <t xml:space="preserve">8   "3NP</t>
  </si>
  <si>
    <t>46</t>
  </si>
  <si>
    <t>317168212</t>
  </si>
  <si>
    <t>Překlad keramický roletový pro zabudování rolety nebo žaluzie š do 400 mm dl 1500 mm</t>
  </si>
  <si>
    <t>398107688</t>
  </si>
  <si>
    <t>47</t>
  </si>
  <si>
    <t>317234410</t>
  </si>
  <si>
    <t>Vyzdívka mezi nosníky z cihel pálených na MC</t>
  </si>
  <si>
    <t>-1767600917</t>
  </si>
  <si>
    <t>1,40*0,45*0,12</t>
  </si>
  <si>
    <t>48</t>
  </si>
  <si>
    <t>317321411</t>
  </si>
  <si>
    <t>Překlad ze ŽB tř. C 25/30</t>
  </si>
  <si>
    <t>661969430</t>
  </si>
  <si>
    <t xml:space="preserve">(0,30+3,74+0,30)*0,30*0,42                      "P1</t>
  </si>
  <si>
    <t xml:space="preserve">(0,30+2,75+0,40+2,75+0,30)*0,13*0,25  "P2</t>
  </si>
  <si>
    <t xml:space="preserve">(0,30+3,0+0,30)*0,28*0,25*3                    "P3   3x</t>
  </si>
  <si>
    <t xml:space="preserve">(0,40+2,0+0,20+0,08)*0,28*0,25              "P5  </t>
  </si>
  <si>
    <t xml:space="preserve">(0,08+0,20+0,90+0,38)*0,28*0,25          "   P4</t>
  </si>
  <si>
    <t xml:space="preserve">(0,30+3,0+0,30+3,435+0,30+3,0+0,30)*0,28*0,25*2  "P6</t>
  </si>
  <si>
    <t xml:space="preserve">(0,30+3,0+0,30+3,0+0,30)*0,28*0,25    "4NP</t>
  </si>
  <si>
    <t>49</t>
  </si>
  <si>
    <t>317351101</t>
  </si>
  <si>
    <t>Zřízení bednění v do 4 m klenbových pásů válcových</t>
  </si>
  <si>
    <t>-582570697</t>
  </si>
  <si>
    <t xml:space="preserve">(0,30+0,374+0,30)*0,42*2                      "P1</t>
  </si>
  <si>
    <t xml:space="preserve">3,74*0,30  "dno</t>
  </si>
  <si>
    <t xml:space="preserve">(0,30+2,75+0,40+2,75+0,30)*0,25*2  "P2</t>
  </si>
  <si>
    <t>(2,75+2,75)*(0,38+0,10)</t>
  </si>
  <si>
    <t xml:space="preserve">(0,30+3,0+0,30)*0,25*3                    "P3   3x</t>
  </si>
  <si>
    <t xml:space="preserve">(0,30+3,0+0,30)*0,43*3                    "P3   3x</t>
  </si>
  <si>
    <t>3,0*0,38</t>
  </si>
  <si>
    <t xml:space="preserve">(0,40+2,0+0,20+0,08)*0,25              "P5  </t>
  </si>
  <si>
    <t xml:space="preserve">(0,40+2,0+0,20+0,08)*0,43           "P5  </t>
  </si>
  <si>
    <t>2,08*0,38</t>
  </si>
  <si>
    <t xml:space="preserve">(0,08+0,20+0,90+0,38)*0,25          "   P4</t>
  </si>
  <si>
    <t xml:space="preserve">(0,08+0,20+0,90+0,38)*0,43   "   P4</t>
  </si>
  <si>
    <t>0,90*0,38</t>
  </si>
  <si>
    <t xml:space="preserve">(0,30+3,0+0,30+3,435+0,30+3,0+0,30)*0,25*2  "P6</t>
  </si>
  <si>
    <t xml:space="preserve">(0,30+3,0+0,30+3,435+0,30+3,0+0,30)*0,43*2  "P6</t>
  </si>
  <si>
    <t>(3,0+3,45+3,0)*0,38</t>
  </si>
  <si>
    <t xml:space="preserve">(0,30+3,0+0,30+3,0+0,30)*0,25    "4NP</t>
  </si>
  <si>
    <t xml:space="preserve">(0,30+3,0+0,30+3,0+0,30)*0,43   "4NP</t>
  </si>
  <si>
    <t>(3,0+3,0)*0,38</t>
  </si>
  <si>
    <t xml:space="preserve">(1,35+0,115+0,70)*0,38  "překlady</t>
  </si>
  <si>
    <t>(0,70+0,115+1,10)*0,38</t>
  </si>
  <si>
    <t>1,15*0,30</t>
  </si>
  <si>
    <t>1,50*0,30</t>
  </si>
  <si>
    <t>1,20*0,38</t>
  </si>
  <si>
    <t>0,725*0,38</t>
  </si>
  <si>
    <t>50</t>
  </si>
  <si>
    <t>317351102</t>
  </si>
  <si>
    <t>Odstranění bednění v do 4 m klenbových pásů válcových</t>
  </si>
  <si>
    <t>1494590644</t>
  </si>
  <si>
    <t>51</t>
  </si>
  <si>
    <t>317361821</t>
  </si>
  <si>
    <t>Výztuž překladů a říms z betonářské oceli 10 505</t>
  </si>
  <si>
    <t>655748189</t>
  </si>
  <si>
    <t>0,210+0,2869</t>
  </si>
  <si>
    <t>52</t>
  </si>
  <si>
    <t>317944321</t>
  </si>
  <si>
    <t>Válcované nosníky do č.12 dodatečně osazované do připravených otvorů</t>
  </si>
  <si>
    <t>1519997893</t>
  </si>
  <si>
    <t>1,40*3*0,0134</t>
  </si>
  <si>
    <t>53</t>
  </si>
  <si>
    <t>317998115</t>
  </si>
  <si>
    <t>Tepelná izolace mezi překlady v 24 cm z polystyrénu tl 100 mm</t>
  </si>
  <si>
    <t>m</t>
  </si>
  <si>
    <t>-171655449</t>
  </si>
  <si>
    <t>2,5+2,5</t>
  </si>
  <si>
    <t>2,75*6</t>
  </si>
  <si>
    <t>2,25</t>
  </si>
  <si>
    <t>1,50*5</t>
  </si>
  <si>
    <t>2+2</t>
  </si>
  <si>
    <t>54</t>
  </si>
  <si>
    <t>317998123R</t>
  </si>
  <si>
    <t xml:space="preserve">Tepelná izolace překladů, věnců vložená do bednění  jakékoliv výšky z polystyrénu tl 80 mm</t>
  </si>
  <si>
    <t>-1764178333</t>
  </si>
  <si>
    <t xml:space="preserve">9,30*0,18  "nad 1NP soused</t>
  </si>
  <si>
    <t>3,80*0,18</t>
  </si>
  <si>
    <t xml:space="preserve">(9,50+4,50)*0,180  "věnec</t>
  </si>
  <si>
    <t>(6,80+1,0)*0,18</t>
  </si>
  <si>
    <t>6,75*0,18</t>
  </si>
  <si>
    <t>(2,10+1,10+1,7+1,35)*0,18</t>
  </si>
  <si>
    <t>Mezisoučet nad 1NP</t>
  </si>
  <si>
    <t>(9,005+0,22+0,08)*0,18 "soused</t>
  </si>
  <si>
    <t>(0,22+3,35+0,08+1,45+0,22+11,44+0,22+0,08+0,40)*0,18</t>
  </si>
  <si>
    <t xml:space="preserve">(4,25+1,20)*0,18   "deska</t>
  </si>
  <si>
    <t>(7,80+1,235+1,35)*0,18 "deska</t>
  </si>
  <si>
    <t xml:space="preserve">(9,005+0,22+0,08)*0,18  "soused</t>
  </si>
  <si>
    <t>(0,22+3,35+0,08+1,45+0,22+11,44+0,22+0,08+0,4)*0,18 "deska</t>
  </si>
  <si>
    <t xml:space="preserve">(9,005+0,22+0,08)*0,20    "soused</t>
  </si>
  <si>
    <t>(0,30-0,08-0,08+3,43+0,30+7,32+3,0)*0,20 "věnec</t>
  </si>
  <si>
    <t xml:space="preserve">(3,0+9,0)*0,2   "věnec</t>
  </si>
  <si>
    <t>55</t>
  </si>
  <si>
    <t>317998125R</t>
  </si>
  <si>
    <t xml:space="preserve">Tepelná izolace překladů,  vložená do bednění  jakékoliv výšky z polystyrénu tl 100 mm</t>
  </si>
  <si>
    <t>-206276492</t>
  </si>
  <si>
    <t xml:space="preserve">(1,30+2,75)*0,43  "překlad</t>
  </si>
  <si>
    <t xml:space="preserve">(0,30+2,75+0,40+2,75+0,30)*(0,43+0,05+0,16)  "překlad</t>
  </si>
  <si>
    <t xml:space="preserve">(0,30+3,0+0,30)*0,43  "překlad</t>
  </si>
  <si>
    <t>3,0*0,05</t>
  </si>
  <si>
    <t xml:space="preserve">(0,3+3,0+0,3+3,435+0,30+3,0+0,30)*0,43  "překlad</t>
  </si>
  <si>
    <t>(3,0+3,435+3,0)*0,10</t>
  </si>
  <si>
    <t xml:space="preserve">(0,30+3,0+0,30)*0,43   "překlad</t>
  </si>
  <si>
    <t xml:space="preserve">(0,30+3,0+0,30+3,0+0,30)*0,43   "překlad</t>
  </si>
  <si>
    <t>(3,0+3,0)*0,10</t>
  </si>
  <si>
    <t xml:space="preserve">0,40*3,45  "sloup</t>
  </si>
  <si>
    <t>56</t>
  </si>
  <si>
    <t>319202321</t>
  </si>
  <si>
    <t>Vyrovnání nerovného povrchu zdiva tl do 80 mm přizděním</t>
  </si>
  <si>
    <t>9586371</t>
  </si>
  <si>
    <t>0,45*2,10*2</t>
  </si>
  <si>
    <t>57</t>
  </si>
  <si>
    <t>330321410</t>
  </si>
  <si>
    <t>Sloupy nebo pilíře ze ŽB tř. C 25/30 bez výztuže</t>
  </si>
  <si>
    <t>1430332788</t>
  </si>
  <si>
    <t xml:space="preserve">0,40*0,40*2,85*4   " S1</t>
  </si>
  <si>
    <t xml:space="preserve">0,40*0,40*2,85*3   "S2</t>
  </si>
  <si>
    <t xml:space="preserve">3,14*0,1*0,10*2,02 "S3     </t>
  </si>
  <si>
    <t xml:space="preserve">0,13*0,30*3,27  "S4</t>
  </si>
  <si>
    <t xml:space="preserve">0,13*0,30*2,788*3   "S5</t>
  </si>
  <si>
    <t>58</t>
  </si>
  <si>
    <t>331351121</t>
  </si>
  <si>
    <t>Zřízení bednění čtyřúhelníkových sloupů v do 4 m průřezu do 0,16 m2</t>
  </si>
  <si>
    <t>-318122665</t>
  </si>
  <si>
    <t xml:space="preserve">(0,40+0,40)*2*2,85*4   " S1</t>
  </si>
  <si>
    <t xml:space="preserve">(0,40+0,45)*2*2,85*3   "S2</t>
  </si>
  <si>
    <t>(0,13+0,13+0,30)*3,27 "S4</t>
  </si>
  <si>
    <t>(0,13+0,30+0,4)*2,78*3" S5</t>
  </si>
  <si>
    <t>59</t>
  </si>
  <si>
    <t>331351122</t>
  </si>
  <si>
    <t>Odstranění bednění čtyřúhelníkových sloupů v do 4 m průřezu do 0,16 m2</t>
  </si>
  <si>
    <t>-833418260</t>
  </si>
  <si>
    <t>60</t>
  </si>
  <si>
    <t>331361821</t>
  </si>
  <si>
    <t xml:space="preserve">Výztuž sloupů hranatých betonářskou ocelí 10 505 </t>
  </si>
  <si>
    <t>-1883287961</t>
  </si>
  <si>
    <t xml:space="preserve">0,0775   "sloupy 3,4,5</t>
  </si>
  <si>
    <t xml:space="preserve">0,1487+0,0524  "sloupy R3 S1 S2</t>
  </si>
  <si>
    <t xml:space="preserve">0,1203+0,0264 " sloupy R1  S1 a S2</t>
  </si>
  <si>
    <t xml:space="preserve">0,1052+0,0264 " sloupy R2   S1 a S2</t>
  </si>
  <si>
    <t>61</t>
  </si>
  <si>
    <t>332351111</t>
  </si>
  <si>
    <t>Zřízení bednění kruhových sloupů v do 4 m D do 0,25 m</t>
  </si>
  <si>
    <t>1366002531</t>
  </si>
  <si>
    <t xml:space="preserve">6,28*0,1*3,02  "S3     </t>
  </si>
  <si>
    <t>62</t>
  </si>
  <si>
    <t>332351112</t>
  </si>
  <si>
    <t>Odstranění bednění kruhových sloupů v do 4 m D do 0,25 m</t>
  </si>
  <si>
    <t>-1980617277</t>
  </si>
  <si>
    <t>63</t>
  </si>
  <si>
    <t>340237212</t>
  </si>
  <si>
    <t>Zazdívka otvorů v příčkách nebo stěnách plochy do 0,25 m2 cihlami plnými tl přes 100 mm</t>
  </si>
  <si>
    <t>-793165482</t>
  </si>
  <si>
    <t>64</t>
  </si>
  <si>
    <t>341362021</t>
  </si>
  <si>
    <t>Výztuž stěn svařovanými sítěmi Kari</t>
  </si>
  <si>
    <t>2074591641</t>
  </si>
  <si>
    <t>65</t>
  </si>
  <si>
    <t>342244201</t>
  </si>
  <si>
    <t>Příčka z cihel broušených na tenkovrstvou maltu tloušťky 80 mm</t>
  </si>
  <si>
    <t>-1719879890</t>
  </si>
  <si>
    <t xml:space="preserve">0,90*3,27   "113-112</t>
  </si>
  <si>
    <t xml:space="preserve">1,0*3,27   "106-107</t>
  </si>
  <si>
    <t>-0,70*1,97</t>
  </si>
  <si>
    <t>66</t>
  </si>
  <si>
    <t>342244211</t>
  </si>
  <si>
    <t>Příčka z cihel broušených na tenkovrstvou maltu tloušťky 115 mm</t>
  </si>
  <si>
    <t>-771505566</t>
  </si>
  <si>
    <t xml:space="preserve">3,28*3,27   " L117-108</t>
  </si>
  <si>
    <t xml:space="preserve">1,60*3,27   "sociálky</t>
  </si>
  <si>
    <t>1,80*3,27</t>
  </si>
  <si>
    <t>(0,915+0,115+1,125)*3,27</t>
  </si>
  <si>
    <t>-0,70*1,97*2</t>
  </si>
  <si>
    <t>2,715*3,27</t>
  </si>
  <si>
    <t>-0,60*1,97</t>
  </si>
  <si>
    <t>(2,52+0,30)*3,27</t>
  </si>
  <si>
    <t>(1,79+0,115+0,9)*3,27</t>
  </si>
  <si>
    <t>1,50*3,27</t>
  </si>
  <si>
    <t>(1,87+0,115)*3,27</t>
  </si>
  <si>
    <t>(1,79+0,115+0,90+0,30)*3,27</t>
  </si>
  <si>
    <t xml:space="preserve">(2,06+0,08+1,6)*3,27*2     "106-107</t>
  </si>
  <si>
    <t xml:space="preserve">3,19*3,27   "105-104</t>
  </si>
  <si>
    <t xml:space="preserve">1,77*3,27   "dtto</t>
  </si>
  <si>
    <t xml:space="preserve">3,435*2,79    "204-203</t>
  </si>
  <si>
    <t xml:space="preserve">(3,435+0,25)*2,79  "203-202,205</t>
  </si>
  <si>
    <t xml:space="preserve">3,0*2,79  "205-202</t>
  </si>
  <si>
    <t xml:space="preserve">3,435*2,79*2  "207,211</t>
  </si>
  <si>
    <t>-0,80*1,97*2</t>
  </si>
  <si>
    <t xml:space="preserve">3,0*2,79*2  "209,213</t>
  </si>
  <si>
    <t xml:space="preserve">3,435*2,79   "216-215</t>
  </si>
  <si>
    <t>(3,435+0,25)*2,79 "215-214</t>
  </si>
  <si>
    <t xml:space="preserve">3,0*2,79   "217-214</t>
  </si>
  <si>
    <t xml:space="preserve">3,435*2,79    "304-303</t>
  </si>
  <si>
    <t xml:space="preserve">(3,435+0,25)*2,79  "303-302 305</t>
  </si>
  <si>
    <t xml:space="preserve">3,0*2,79  "305-302</t>
  </si>
  <si>
    <t xml:space="preserve">3,435*2,79*2  "307-308,311-310</t>
  </si>
  <si>
    <t xml:space="preserve">3,435*2,79   "316-315</t>
  </si>
  <si>
    <t>(3,435+0,25)*2,79 "315-314</t>
  </si>
  <si>
    <t xml:space="preserve">3,0*2,79   "314-317</t>
  </si>
  <si>
    <t>(5,72+0,25)*2,87</t>
  </si>
  <si>
    <t xml:space="preserve">1,92*2,87   "404-402</t>
  </si>
  <si>
    <t xml:space="preserve">(2,015+0,115+4,325+0,25)*2,87    "410</t>
  </si>
  <si>
    <t xml:space="preserve">(2,52+0,115+3,0)*2,87    "407</t>
  </si>
  <si>
    <t xml:space="preserve">2,38*2,87    "408-406</t>
  </si>
  <si>
    <t>67</t>
  </si>
  <si>
    <t>346244381</t>
  </si>
  <si>
    <t>Plentování jednostranné v do 200 mm válcovaných nosníků cihlami</t>
  </si>
  <si>
    <t>-1662559933</t>
  </si>
  <si>
    <t>1,40*0,12*2</t>
  </si>
  <si>
    <t>68</t>
  </si>
  <si>
    <t>346244811</t>
  </si>
  <si>
    <t>Přizdívky izolační tl 65 mm z cihel dl 290 mm pevnosti P 20 na MC 10</t>
  </si>
  <si>
    <t>112269509</t>
  </si>
  <si>
    <t>(2,28+3,15)*2*1,0</t>
  </si>
  <si>
    <t>69</t>
  </si>
  <si>
    <t>346991122R</t>
  </si>
  <si>
    <t xml:space="preserve">Izolace výtahové šachty a schodišťového ramene proti  šíření zvuku polystyrénovými deskami tl 1 mm</t>
  </si>
  <si>
    <t>-1399453274</t>
  </si>
  <si>
    <t xml:space="preserve">(2,44+0,935+2,44+0,61)*0,20  "schody</t>
  </si>
  <si>
    <t>0,35*0,16/2*19</t>
  </si>
  <si>
    <t xml:space="preserve">(4,737+0,63)*0,16*2  "schody</t>
  </si>
  <si>
    <t>0,315*0,156/2*17*2</t>
  </si>
  <si>
    <t>(2,95+2,28)*0,32*4</t>
  </si>
  <si>
    <t>Vodorovné konstrukce</t>
  </si>
  <si>
    <t>70</t>
  </si>
  <si>
    <t>411321414</t>
  </si>
  <si>
    <t>Stropy deskové ze ŽB tř. C 25/30</t>
  </si>
  <si>
    <t>2107497851</t>
  </si>
  <si>
    <t xml:space="preserve">10,68*3,785*0,18   </t>
  </si>
  <si>
    <t>(0,22+11,14+0,30+0,08)*(17,40-0,08-0,08-3,685)*0,18</t>
  </si>
  <si>
    <t>3,80*(0,22+11,955)*0,18</t>
  </si>
  <si>
    <t>3,0*0,08*0,18</t>
  </si>
  <si>
    <t xml:space="preserve">(2,75+0,40+2,75)*0,08*0,18  "nad překladem</t>
  </si>
  <si>
    <t xml:space="preserve">-2,95*2,28*0,18  "šachta výtahu</t>
  </si>
  <si>
    <t xml:space="preserve">-(7,28-0,16)*1,10*0,18   "schodiště</t>
  </si>
  <si>
    <t xml:space="preserve">2,50*1,90*0,18   "deska u výtahu nad vstupem</t>
  </si>
  <si>
    <t>(0,08+0,22+11,44+0,22)*(0,22+3,435+0,3+3,435+0,3+3,435+0,3+3,435+0,22)*0,18 "D7</t>
  </si>
  <si>
    <t>(0,30+3,0+0,30+3,435+0,30+3,0+0,30)*0,08*0,18</t>
  </si>
  <si>
    <t>(0,08+0,08+3,35+0,22)*(0,22+11,955)*0,18</t>
  </si>
  <si>
    <t xml:space="preserve">-1,10*(6,235-0,16)*0,18   "schodiště</t>
  </si>
  <si>
    <t xml:space="preserve">Mezisoučet nad  2NP</t>
  </si>
  <si>
    <t>38,42</t>
  </si>
  <si>
    <t>Mezisoučet nad 3 NP</t>
  </si>
  <si>
    <t xml:space="preserve">2,95*2,28*0,20   "deska výtahu</t>
  </si>
  <si>
    <t>71</t>
  </si>
  <si>
    <t>411324444</t>
  </si>
  <si>
    <t>Stropy deskové ze ŽB pohledového tř. C 25/30</t>
  </si>
  <si>
    <t>1809178371</t>
  </si>
  <si>
    <t xml:space="preserve">0,50*2,45*0,18   "deska nad vstupem</t>
  </si>
  <si>
    <t xml:space="preserve">3,80*1,80*0,18  "dtto</t>
  </si>
  <si>
    <t>72</t>
  </si>
  <si>
    <t>411351011</t>
  </si>
  <si>
    <t>Zřízení bednění stropů deskových tl do 25 cm bez podpěrné kce</t>
  </si>
  <si>
    <t>-1086809960</t>
  </si>
  <si>
    <t>6,20*2,01</t>
  </si>
  <si>
    <t>6,20*8,525</t>
  </si>
  <si>
    <t>5,585*(6,25+0,115+2,837)</t>
  </si>
  <si>
    <t>3,28*(1,925+0,115+2,75)</t>
  </si>
  <si>
    <t>(1,87+0,115+1,97+0,115+0,9)*(0,115+2,715+0,115+1,6)</t>
  </si>
  <si>
    <t>(2,06+0,08+1,6)*(0,115+1,0+0,115+1,7)</t>
  </si>
  <si>
    <t>0,30*1,45</t>
  </si>
  <si>
    <t>2,45*3,0</t>
  </si>
  <si>
    <t>3,50*2,10</t>
  </si>
  <si>
    <t xml:space="preserve">1,10*2,0   "ke schodům</t>
  </si>
  <si>
    <t xml:space="preserve">(0,10+1,64+0,61)*(5,75+0,10+1,10)   "ke schodům 101</t>
  </si>
  <si>
    <t xml:space="preserve">3,80*1,80   "D5</t>
  </si>
  <si>
    <t>(0,935+1,445)*0,50</t>
  </si>
  <si>
    <t xml:space="preserve">2,370*1,90   "D6</t>
  </si>
  <si>
    <t>Mezisoučet dno desky nad1 NP</t>
  </si>
  <si>
    <t xml:space="preserve">-5,93*0,40*0,40*3  "dno průvlaku</t>
  </si>
  <si>
    <t>-3,19*0,40</t>
  </si>
  <si>
    <t>-4,70*0,40</t>
  </si>
  <si>
    <t>Mezisoučet odpočet dna průvlaků</t>
  </si>
  <si>
    <t>(11,90+3,80+1,80+0,50)*0,18</t>
  </si>
  <si>
    <t>17,40*0,18</t>
  </si>
  <si>
    <t>(11,0+4,70+3,685)*0,18</t>
  </si>
  <si>
    <t xml:space="preserve">(5,79+1,10+1,10+1,10)*0,18  "u schodů</t>
  </si>
  <si>
    <t xml:space="preserve">(0,15+2,65+0,15+0,15+1,98+0,15)*0,18  "kolem výtahu</t>
  </si>
  <si>
    <t>Mezisoučet boky desky nad 1 NP</t>
  </si>
  <si>
    <t>(0,20+0,20)*2*0,18*1 "prostupy</t>
  </si>
  <si>
    <t>(0,20+0,10)*2*0,18*2</t>
  </si>
  <si>
    <t xml:space="preserve">(0,60+0,20)*2*0,18*2  "dto</t>
  </si>
  <si>
    <t>(0,10+0,15)*2*0,18*1</t>
  </si>
  <si>
    <t>(0,10+0,10)*2*0,18*1</t>
  </si>
  <si>
    <t xml:space="preserve">(0,15+0,15)*2*0,18*9  "dtto</t>
  </si>
  <si>
    <t>(0,30+0,15)*2*0,18*1</t>
  </si>
  <si>
    <t>(0,35+0,15)*2*0,18*1</t>
  </si>
  <si>
    <t xml:space="preserve">(1,15+1,15+0,15)*0,065  "drážka</t>
  </si>
  <si>
    <t>1,15*0,15</t>
  </si>
  <si>
    <t>Mezisoučet prostupy nad 1 NP</t>
  </si>
  <si>
    <t xml:space="preserve">10,44*3,435*4    "nad 2NP  D7</t>
  </si>
  <si>
    <t xml:space="preserve">(1,72+0,65)*(4,815+0,30)   "D2</t>
  </si>
  <si>
    <t>3,45*(1,10+0,10+7,805+0,15+2,65+0,15+0,08-0,38)</t>
  </si>
  <si>
    <t xml:space="preserve">-1,10*6,075  "schody</t>
  </si>
  <si>
    <t xml:space="preserve">-2,65*2,03  "výtah</t>
  </si>
  <si>
    <t>Mezisoučet deska nad 2 NP</t>
  </si>
  <si>
    <t xml:space="preserve">(12,20+3,65+1,40)*0,18  "obvod deska 2NP</t>
  </si>
  <si>
    <t xml:space="preserve">15,40*0,18  "dtto</t>
  </si>
  <si>
    <t>(12,20+3,60+1,535)*0,18</t>
  </si>
  <si>
    <t xml:space="preserve">(6,235-0,16+1,10+1,10)*0,18  " schody</t>
  </si>
  <si>
    <t xml:space="preserve">Mezisoučet   obvod desky</t>
  </si>
  <si>
    <t xml:space="preserve">(0,15+0,15)*2*0,18*7  "prostupy</t>
  </si>
  <si>
    <t>(0,20+0,20)*2*0,18*1</t>
  </si>
  <si>
    <t>(0,15+0,30)*2*0,18*2</t>
  </si>
  <si>
    <t>(0,40+0,20)*2*0,18*3</t>
  </si>
  <si>
    <t>(0,15+0,350)*2*0,18*2</t>
  </si>
  <si>
    <t>Mezisoučet prostupy v desce na 2 NP</t>
  </si>
  <si>
    <t xml:space="preserve">183,716  "deska</t>
  </si>
  <si>
    <t xml:space="preserve">10,487   "boky deska</t>
  </si>
  <si>
    <t>Mezisoučet deska nad 3 NP</t>
  </si>
  <si>
    <t>(0,15+0,15)*2*0,18*8</t>
  </si>
  <si>
    <t>(0,35+0,20)*2*0,18*1</t>
  </si>
  <si>
    <t>(0,20+0,20)*2*0,18*2</t>
  </si>
  <si>
    <t>(0,30+0,15)*2*0,18*2</t>
  </si>
  <si>
    <t>Mezisoučet prostupy nad 3 NP</t>
  </si>
  <si>
    <t xml:space="preserve">2,65*1,98    "deska nad výtahem</t>
  </si>
  <si>
    <t xml:space="preserve">0,40*0,40*3  "vybrání v desce</t>
  </si>
  <si>
    <t>(0,40+0,40)*2*0,08*3</t>
  </si>
  <si>
    <t>73</t>
  </si>
  <si>
    <t>411351012</t>
  </si>
  <si>
    <t>Odstranění bednění stropů deskových tl do 25 cm bez podpěrné kce</t>
  </si>
  <si>
    <t>-1529028520</t>
  </si>
  <si>
    <t>74</t>
  </si>
  <si>
    <t>411354313</t>
  </si>
  <si>
    <t>Zřízení podpěrné konstrukce stropů výšky do 4 m tl do 25 cm</t>
  </si>
  <si>
    <t>670707591</t>
  </si>
  <si>
    <t xml:space="preserve">212,169-6,002   "nad 1 NP</t>
  </si>
  <si>
    <t xml:space="preserve">183,716   "nad 2 NP</t>
  </si>
  <si>
    <t xml:space="preserve">183,716  "nad 3NP</t>
  </si>
  <si>
    <t xml:space="preserve">5,247  "výtah</t>
  </si>
  <si>
    <t>75</t>
  </si>
  <si>
    <t>411354314</t>
  </si>
  <si>
    <t>Odstranění podpěrné konstrukce stropů výšky do 4 m tl do 25 cm</t>
  </si>
  <si>
    <t>658513010</t>
  </si>
  <si>
    <t>76</t>
  </si>
  <si>
    <t>411354399R</t>
  </si>
  <si>
    <t>Dodávka a montáž nosníků pro přerušení tepelných mostů do desky tl. 180mm Izonosníky</t>
  </si>
  <si>
    <t>-736282202</t>
  </si>
  <si>
    <t>6,18+1,38</t>
  </si>
  <si>
    <t>0,08+2,37+1,95</t>
  </si>
  <si>
    <t>77</t>
  </si>
  <si>
    <t>41135499R</t>
  </si>
  <si>
    <t xml:space="preserve">Bednění stropů  z hraněných trapézových plechů 160/250, tl. 0,88 plech pozinkovaný, s upevněním do věnce a zřízením prostupů včetně úprav a uložení pomocí L80/80/8  dll.125</t>
  </si>
  <si>
    <t>1290258898</t>
  </si>
  <si>
    <t>(-0,16+7,32+0,30+3,43+0,30-0,16)*(0,38-0,16+2,72+3,0+0,3+3,0+2,635+0,38-0,16)</t>
  </si>
  <si>
    <t>-2,95*2,28</t>
  </si>
  <si>
    <t>78</t>
  </si>
  <si>
    <t>411361821</t>
  </si>
  <si>
    <t>Výztuž stropů betonářskou ocelí 10 505</t>
  </si>
  <si>
    <t>534374886</t>
  </si>
  <si>
    <t xml:space="preserve">1,13313+1,13303  "strop nad 1NP</t>
  </si>
  <si>
    <t xml:space="preserve">1,10724+0,96037   "strop nad 2 NP</t>
  </si>
  <si>
    <t xml:space="preserve">1,1765+1,32861   "strop nad 3NP</t>
  </si>
  <si>
    <t>79</t>
  </si>
  <si>
    <t>411362021</t>
  </si>
  <si>
    <t>Výztuž stropů svařovanými sítěmi Kari</t>
  </si>
  <si>
    <t>2114623176</t>
  </si>
  <si>
    <t xml:space="preserve">(2,8+8)*0,00536   "150/150/8</t>
  </si>
  <si>
    <t xml:space="preserve">(2,8+8)*0,00301   "150/150/6</t>
  </si>
  <si>
    <t>80</t>
  </si>
  <si>
    <t>413232211</t>
  </si>
  <si>
    <t>Zazdívka zhlaví válcovaných nosníků v do 150 mm</t>
  </si>
  <si>
    <t>1093721269</t>
  </si>
  <si>
    <t>81</t>
  </si>
  <si>
    <t>413321414</t>
  </si>
  <si>
    <t>Nosníky ze ŽB tř. C 25/30 Rámy R1 - R3</t>
  </si>
  <si>
    <t>1724652099</t>
  </si>
  <si>
    <t xml:space="preserve">(0,45+5,975+0,40+3,19+0,40)*0,40*0,42   " R2</t>
  </si>
  <si>
    <t xml:space="preserve">(0,45+5,93+0,40+4,69+0,30)*0,40*0,42    "R1</t>
  </si>
  <si>
    <t xml:space="preserve">(0,45+5,93+0,40)*0,40*0,42  "  R3</t>
  </si>
  <si>
    <t>82</t>
  </si>
  <si>
    <t>413351111</t>
  </si>
  <si>
    <t>Zřízení bednění nosníků a průvlaků bez podpěrné kce výšky do 100 cm</t>
  </si>
  <si>
    <t>1885282484</t>
  </si>
  <si>
    <t xml:space="preserve">(0,45+5,975+0,40+3,19+0,40)*0,42*2   " R2</t>
  </si>
  <si>
    <t>(5,975+3,19)*0,40</t>
  </si>
  <si>
    <t xml:space="preserve">(0,45+5,93+0,40+4,69+0,30)*0,42*2    "R1</t>
  </si>
  <si>
    <t>(5,93+4,69)*0,40</t>
  </si>
  <si>
    <t xml:space="preserve">(0,45+5,93+0,40)*0,42*2  "  R3</t>
  </si>
  <si>
    <t>5,925*0,40</t>
  </si>
  <si>
    <t>83</t>
  </si>
  <si>
    <t>413351112</t>
  </si>
  <si>
    <t>Odstranění bednění nosníků a průvlaků bez podpěrné kce výšky do 100 cm</t>
  </si>
  <si>
    <t>-1409551770</t>
  </si>
  <si>
    <t>84</t>
  </si>
  <si>
    <t>413352111</t>
  </si>
  <si>
    <t>Zřízení podpěrné konstrukce nosníků výšky podepření do 4 m pro nosník výšky do 100 cm</t>
  </si>
  <si>
    <t>-1143794364</t>
  </si>
  <si>
    <t xml:space="preserve">(5,975+3,19)*0,40   " R2</t>
  </si>
  <si>
    <t xml:space="preserve">(5,93+4,69)*0,40   "R1</t>
  </si>
  <si>
    <t xml:space="preserve">5,93*0,40 "  R3</t>
  </si>
  <si>
    <t>85</t>
  </si>
  <si>
    <t>413352112</t>
  </si>
  <si>
    <t>Odstranění podpěrné konstrukce nosníků výšky podepření do 4 m pro nosník výšky do 100 cm</t>
  </si>
  <si>
    <t>-778692098</t>
  </si>
  <si>
    <t>86</t>
  </si>
  <si>
    <t>413361821</t>
  </si>
  <si>
    <t>Výztuž nosníků, volných trámů nebo průvlaků volných trámů betonářskou ocelí 10 505</t>
  </si>
  <si>
    <t>-1605873539</t>
  </si>
  <si>
    <t xml:space="preserve">0,5375-0,1052-0,0264    "R2</t>
  </si>
  <si>
    <t xml:space="preserve">0,5383-0,1203-0,0264   "R1</t>
  </si>
  <si>
    <t xml:space="preserve">0,5025-0,1487-0,0524   "R3</t>
  </si>
  <si>
    <t>87</t>
  </si>
  <si>
    <t>417238213</t>
  </si>
  <si>
    <t>Obezdívka věnce jednostranná věncovkou keramickou v přes 210 do 250 mm včetně polystyrenu tl 100 mm</t>
  </si>
  <si>
    <t>1923813595</t>
  </si>
  <si>
    <t>3,80+9,15+4,30+6,65+0,95+6,65+2,10+1,30 "nad 1NP</t>
  </si>
  <si>
    <t xml:space="preserve">0,08+0,22+3,35+1,45+0,08+0,22+11,44+0,22+0,08  "nad2NP</t>
  </si>
  <si>
    <t>0,45+4,20+1,20+7,60+1,535+1,25</t>
  </si>
  <si>
    <t xml:space="preserve">0,08+0,22+3,35+1,45+0,08+0,22+11,44+0,22+0,08  "nad 3NP</t>
  </si>
  <si>
    <t>0,45+4,20+1,10+7,70+1,535+1,25</t>
  </si>
  <si>
    <t xml:space="preserve">(0,30+3,43+0,3+7,32)*2   "nad 4 NP</t>
  </si>
  <si>
    <t>(0,38+2,72+3,0+0,3+3,0+2,635+0,38)*2</t>
  </si>
  <si>
    <t xml:space="preserve">-2,95-2,28  "výtah</t>
  </si>
  <si>
    <t xml:space="preserve">6,94*2  "střední zeď obě strany</t>
  </si>
  <si>
    <t xml:space="preserve">12,415-0,38-0,38  "jedna strana</t>
  </si>
  <si>
    <t>12,415-0,38-0,38-0,30</t>
  </si>
  <si>
    <t>88</t>
  </si>
  <si>
    <t>417321515</t>
  </si>
  <si>
    <t>Ztužující pásy a věnce ze ŽB tř. C 25/30</t>
  </si>
  <si>
    <t>-203690936</t>
  </si>
  <si>
    <t xml:space="preserve">(6,94-0,08)*0,14*0,25  "střední</t>
  </si>
  <si>
    <t xml:space="preserve">12,415*0,14*0,25   "střední</t>
  </si>
  <si>
    <t xml:space="preserve">(4,565+0,115+4,325+0,38)*0,17*0,25  "k výtahu</t>
  </si>
  <si>
    <t>(6,325+0,725+0,65+1,19)*0,15*0,25</t>
  </si>
  <si>
    <t xml:space="preserve">(12,35-3,0-0,30-3,0)*0,15*0,25  "odečet průvlaku P7</t>
  </si>
  <si>
    <t>89</t>
  </si>
  <si>
    <t>417351115</t>
  </si>
  <si>
    <t>Zřízení bednění ztužujících věnců</t>
  </si>
  <si>
    <t>2134655256</t>
  </si>
  <si>
    <t xml:space="preserve">(12,45+11,35)*2*0,25  "venkovní</t>
  </si>
  <si>
    <t xml:space="preserve">-(3,0+0,30+3,0)*0,25  "průvlak P7</t>
  </si>
  <si>
    <t>-(2,95+2,28)*0,25</t>
  </si>
  <si>
    <t xml:space="preserve">(6,94+5,72)*2*0,25  "vnitřní</t>
  </si>
  <si>
    <t>(6,94+5,635)*2*0,25</t>
  </si>
  <si>
    <t>(3,43+11,655)*2*0,25</t>
  </si>
  <si>
    <t xml:space="preserve">-(2,0+2,40)*0,25  "výtah</t>
  </si>
  <si>
    <t>90</t>
  </si>
  <si>
    <t>417351116</t>
  </si>
  <si>
    <t>Odstranění bednění ztužujících věnců</t>
  </si>
  <si>
    <t>-587862835</t>
  </si>
  <si>
    <t>91</t>
  </si>
  <si>
    <t>417361821</t>
  </si>
  <si>
    <t>Výztuž ztužujících pásů a věnců betonářskou ocelí 10 505</t>
  </si>
  <si>
    <t>-410937767</t>
  </si>
  <si>
    <t>92</t>
  </si>
  <si>
    <t>430321414</t>
  </si>
  <si>
    <t>Schodišťová konstrukce a rampa ze ŽB tř. C 25/30</t>
  </si>
  <si>
    <t>1945174397</t>
  </si>
  <si>
    <t xml:space="preserve">1,0*1,10*0,20  "SCH 1 deska</t>
  </si>
  <si>
    <t xml:space="preserve">1,36*1,30*0,20  " podesta</t>
  </si>
  <si>
    <t>(2,44+0,935+2,44+0,31)*(1,1+0,20)*0,20</t>
  </si>
  <si>
    <t>0,1647*0,305*1,10/2*21</t>
  </si>
  <si>
    <t>Mezisoučet SCH 1</t>
  </si>
  <si>
    <t xml:space="preserve">1,423*1,30*0,16   "SCH 2 podsta</t>
  </si>
  <si>
    <t>(0,315+0,315)*1,10*0,20 " deska</t>
  </si>
  <si>
    <t>(4,737+0,116+0,15)*(1,10+0,20)*0,16</t>
  </si>
  <si>
    <t>0,156*0,315*1,10/2*19</t>
  </si>
  <si>
    <t>Mezisoučet SCH 2</t>
  </si>
  <si>
    <t>1,990</t>
  </si>
  <si>
    <t>93</t>
  </si>
  <si>
    <t>4303214-1R</t>
  </si>
  <si>
    <t>Dodávka a montáž zvukoizolačních desek pro uložení schodišťových ramen na stropní konstrukci</t>
  </si>
  <si>
    <t>-1235367171</t>
  </si>
  <si>
    <t>1,10*3*0,5</t>
  </si>
  <si>
    <t>1,10*2*0,58</t>
  </si>
  <si>
    <t>94</t>
  </si>
  <si>
    <t>4303214-R</t>
  </si>
  <si>
    <t>Dodávka a montáž zvukoizolačních desek pro uložení podestových desek do obvodového zdiva</t>
  </si>
  <si>
    <t>899359004</t>
  </si>
  <si>
    <t>(1,31+1,36)*0,60</t>
  </si>
  <si>
    <t>(1,31+1,423)*0,56</t>
  </si>
  <si>
    <t>95</t>
  </si>
  <si>
    <t>430361821</t>
  </si>
  <si>
    <t>Výztuž schodišťové konstrukce a rampy betonářskou ocelí 10 505</t>
  </si>
  <si>
    <t>877924705</t>
  </si>
  <si>
    <t>0,3511+0,3484+0,3484</t>
  </si>
  <si>
    <t>96</t>
  </si>
  <si>
    <t>431351125</t>
  </si>
  <si>
    <t>Zřízení bednění podest schodišť a ramp křivočarých v do 4 m</t>
  </si>
  <si>
    <t>153135018</t>
  </si>
  <si>
    <t xml:space="preserve">(1,15+2,44+0,935+2,44+0,31)*1,10   "SCH1</t>
  </si>
  <si>
    <t>0,61*1,10</t>
  </si>
  <si>
    <t>(2,44+0,935+2,44)*0,31</t>
  </si>
  <si>
    <t>0,61*0,31</t>
  </si>
  <si>
    <t xml:space="preserve">6,225*1,10*2   "SCH 2</t>
  </si>
  <si>
    <t>(0,315+0,315)*1,10*2</t>
  </si>
  <si>
    <t>(0,315+0,315)*0,31*2</t>
  </si>
  <si>
    <t>(4,737+0,116+0,15)*0,31*2</t>
  </si>
  <si>
    <t>97</t>
  </si>
  <si>
    <t>431351126</t>
  </si>
  <si>
    <t>Odstranění bednění podest schodišť a ramp křivočarých v do 4 m</t>
  </si>
  <si>
    <t>1112194462</t>
  </si>
  <si>
    <t>98</t>
  </si>
  <si>
    <t>434351141</t>
  </si>
  <si>
    <t>Zřízení bednění stupňů přímočarých schodišť</t>
  </si>
  <si>
    <t>1051686887</t>
  </si>
  <si>
    <t>(0,16047+0,305)*21</t>
  </si>
  <si>
    <t>(0,156+0,315)*19*2</t>
  </si>
  <si>
    <t>99</t>
  </si>
  <si>
    <t>434351142</t>
  </si>
  <si>
    <t>Odstranění bednění stupňů přímočarých schodišť</t>
  </si>
  <si>
    <t>-1001788791</t>
  </si>
  <si>
    <t>Úpravy povrchů, podlahy a osazování výplní</t>
  </si>
  <si>
    <t>100</t>
  </si>
  <si>
    <t>611111001</t>
  </si>
  <si>
    <t>Ubroušení výstupků betonu vnitřních neomítaných stropů po odbednění</t>
  </si>
  <si>
    <t>892202102</t>
  </si>
  <si>
    <t xml:space="preserve">54+21,1+1,7+4,5+2,7+1,4+1,7+0,8+5,0+1,8+1,5+12,5  "1NP</t>
  </si>
  <si>
    <t xml:space="preserve">4,6+5,4+4,5+5,4+4,5+5,4+4,6+5,4   "2NP</t>
  </si>
  <si>
    <t xml:space="preserve">4,6+5,4+4,5+5,4+4,5+5,4+4,6+5,4  "3NP</t>
  </si>
  <si>
    <t xml:space="preserve">2,65*1,98  "výtah</t>
  </si>
  <si>
    <t>101</t>
  </si>
  <si>
    <t>611131100</t>
  </si>
  <si>
    <t>Vápenný postřik vnitřních stropů nanášený ručně</t>
  </si>
  <si>
    <t>1260795274</t>
  </si>
  <si>
    <t xml:space="preserve">47,5+49,2+8,3+8,9+6,4   "1NP</t>
  </si>
  <si>
    <t xml:space="preserve">35,0+8,3+19,9+28,6+28,6+8,3+19,9  "2NP</t>
  </si>
  <si>
    <t xml:space="preserve">35,1+8,3+19,9+28,6+28,6+8,3+19,9  "3NP</t>
  </si>
  <si>
    <t>102</t>
  </si>
  <si>
    <t>611131103</t>
  </si>
  <si>
    <t>Vápenný postřik vnitřních schodišťových konstrukcí nanášený ručně</t>
  </si>
  <si>
    <t>1389109763</t>
  </si>
  <si>
    <t xml:space="preserve">(1,15+2,44+0,935+2,44+0,31)*1,10  "podhled</t>
  </si>
  <si>
    <t xml:space="preserve">(2,44+0,935+2,44+0,610)*0,20  "bok</t>
  </si>
  <si>
    <t>0,305*0,16/2*21</t>
  </si>
  <si>
    <t>Mezisoučet 1NP</t>
  </si>
  <si>
    <t xml:space="preserve">(6,225+0,315)*1,10  "podhled</t>
  </si>
  <si>
    <t>(4,734+0,16+0,315+0,315)*0,16</t>
  </si>
  <si>
    <t>0,156*0,315/2*19</t>
  </si>
  <si>
    <t>Mezisoučet 2NP</t>
  </si>
  <si>
    <t>8,545</t>
  </si>
  <si>
    <t>103</t>
  </si>
  <si>
    <t>611131125</t>
  </si>
  <si>
    <t>Penetrační disperzní nátěr vnitřních schodišťových konstrukcí nanášený ručně</t>
  </si>
  <si>
    <t>-588661519</t>
  </si>
  <si>
    <t>104</t>
  </si>
  <si>
    <t>611311131</t>
  </si>
  <si>
    <t>Potažení vnitřních rovných stropů vápenným štukem tloušťky do 3 mm</t>
  </si>
  <si>
    <t>-1633812846</t>
  </si>
  <si>
    <t xml:space="preserve">47,5+49,2+8,3+8,9+6,4+12,5   "1NP</t>
  </si>
  <si>
    <t>105</t>
  </si>
  <si>
    <t>611311135</t>
  </si>
  <si>
    <t>Potažení vnitřních schodišťových konstrukcí vápenným štukem tloušťky do 3 mm</t>
  </si>
  <si>
    <t>1244743459</t>
  </si>
  <si>
    <t>106</t>
  </si>
  <si>
    <t>612111001</t>
  </si>
  <si>
    <t>Ubroušení výstupků betonu vnitřních neomítaných stěn po odbednění</t>
  </si>
  <si>
    <t>1090310672</t>
  </si>
  <si>
    <t>(2,65+1,98)*2*13,81</t>
  </si>
  <si>
    <t>-1,25*2,18*4</t>
  </si>
  <si>
    <t>(2,18+1,25+2,18)*0,15</t>
  </si>
  <si>
    <t>Součet výtah</t>
  </si>
  <si>
    <t>107</t>
  </si>
  <si>
    <t>612311141</t>
  </si>
  <si>
    <t>Vápenná omítka štuková dvouvrstvá vnitřních stěn nanášená ručně</t>
  </si>
  <si>
    <t>-285247652</t>
  </si>
  <si>
    <t xml:space="preserve">(3,43+9,0+2,05+2,65+2,45+3,35+0,30+0,30+1,6+0,08+2,06+1,7+1,87+0,115+1,79+0,115+0,9+0,30+0,115+1,5+0,115+0,9+0,115+1,80+0,30+1,98)*3,05    "101</t>
  </si>
  <si>
    <t>(1,0+2,05+2,05)*0,20</t>
  </si>
  <si>
    <t xml:space="preserve">(1,0+2,10+2,10)*0,40  "napojení</t>
  </si>
  <si>
    <t>-1,64*2,80</t>
  </si>
  <si>
    <t>(2,80+1,64+2,80)*0,3</t>
  </si>
  <si>
    <t>-2,240*2,80</t>
  </si>
  <si>
    <t>(2,240+2,80+2,80)*0,30</t>
  </si>
  <si>
    <t>(1,70+2,10+2,10)*0,20</t>
  </si>
  <si>
    <t>-1,98*2,80</t>
  </si>
  <si>
    <t>(2,80+1,8+1,98)*0,25</t>
  </si>
  <si>
    <t>(7,285+7,285+1,30)*0,32 "u schodů</t>
  </si>
  <si>
    <t xml:space="preserve">(6,20+8,525)*2*3,05     "103</t>
  </si>
  <si>
    <t>-1,05*2,80</t>
  </si>
  <si>
    <t>(1,05+2,8+2,8)*0,10</t>
  </si>
  <si>
    <t>-1,375*2,80*4</t>
  </si>
  <si>
    <t>0,45*3,05*4</t>
  </si>
  <si>
    <t>0,25*2,80*1</t>
  </si>
  <si>
    <t>5,93*0,42*4</t>
  </si>
  <si>
    <t xml:space="preserve">(5,585+6,25+0,115+3,875)*2*3,05                 "104</t>
  </si>
  <si>
    <t>5,978*0,42*2</t>
  </si>
  <si>
    <t>(1,10+2,05+2,05)*0,20</t>
  </si>
  <si>
    <t>-3,0*2,80</t>
  </si>
  <si>
    <t>(3,0+2,8+2,8)*0,25</t>
  </si>
  <si>
    <t>0,272*3,05*2</t>
  </si>
  <si>
    <t xml:space="preserve">(2,055+3,875)*2*3,5   "105</t>
  </si>
  <si>
    <t>-2,10*2,80</t>
  </si>
  <si>
    <t>(2,10+2,8+2,8)*0,25</t>
  </si>
  <si>
    <t xml:space="preserve">(2,06+1,0)*2*1,25   "106</t>
  </si>
  <si>
    <t xml:space="preserve">(1,60+1,0)*2*1,25   "107</t>
  </si>
  <si>
    <t xml:space="preserve">(2,75+1,3+1,98)*2*3,05  "108</t>
  </si>
  <si>
    <t>(1,98+2,8+2,8)*0,20</t>
  </si>
  <si>
    <t>-2,0*2,8</t>
  </si>
  <si>
    <t>-0,90*2,8</t>
  </si>
  <si>
    <t>(2,80+0,395+1,445+0,90*2,8)*0,30</t>
  </si>
  <si>
    <t xml:space="preserve">(2,52+1,80)*2*1,25   "109</t>
  </si>
  <si>
    <t xml:space="preserve">(1,79+1,50)*2*1,25    "110</t>
  </si>
  <si>
    <t xml:space="preserve">(0,90+1,50)*2*1,25  "111</t>
  </si>
  <si>
    <t xml:space="preserve">(1,85+0,90)*2*1,25   "112</t>
  </si>
  <si>
    <t xml:space="preserve">(0,80+0,90)*2*1,25   "113</t>
  </si>
  <si>
    <t xml:space="preserve">(2,415+1,80)*2*1,25  "114</t>
  </si>
  <si>
    <t>0,10*1,25*2</t>
  </si>
  <si>
    <t>1,77*0,42*2</t>
  </si>
  <si>
    <t xml:space="preserve">(1,125+1,60)*2*1,25   "115</t>
  </si>
  <si>
    <t xml:space="preserve">(0,915+1,60)*2*1,25   "116</t>
  </si>
  <si>
    <t xml:space="preserve">(1,925+3,28)*2*3,05   "117</t>
  </si>
  <si>
    <t>(1,0+2,10+2,10)*0,20</t>
  </si>
  <si>
    <t xml:space="preserve">(2,010+6,20)*2*3,05   "118</t>
  </si>
  <si>
    <t>-1,0*2,0</t>
  </si>
  <si>
    <t>(1,15+2,80+2,80)*0,15</t>
  </si>
  <si>
    <t xml:space="preserve">Mezisoučet  1 NP</t>
  </si>
  <si>
    <t xml:space="preserve">(3,43+11,65)*2*2,65   "201</t>
  </si>
  <si>
    <t>(1,64+2,40+2,40)*0,30</t>
  </si>
  <si>
    <t>-1,19*2,40</t>
  </si>
  <si>
    <t>(1,19+2,40+2,40)*0,30</t>
  </si>
  <si>
    <t>(1,50+2,10+2,10)*0,20</t>
  </si>
  <si>
    <t xml:space="preserve">(1,30+6,225+6,2525)*0,32  "schody</t>
  </si>
  <si>
    <t xml:space="preserve">(3,0+1,50)*2*2,65*2   "202,  214</t>
  </si>
  <si>
    <t>-0,80*1,97*2 *2</t>
  </si>
  <si>
    <t>-0,90*1,97*2</t>
  </si>
  <si>
    <t>(1,10+2,10+2,10)*0,20*2</t>
  </si>
  <si>
    <t xml:space="preserve">(3,45+2,41)*2*2,65*2   "203,   215</t>
  </si>
  <si>
    <t>(1,40+0,65+0,65)*0,25</t>
  </si>
  <si>
    <t>(1,35+0,65+0,65)*0,5</t>
  </si>
  <si>
    <t xml:space="preserve">(3,435+5,80)*2*2,65*2   "204,   216</t>
  </si>
  <si>
    <t>-3,0*1,95*2</t>
  </si>
  <si>
    <t>(1,95+3,0+1,95)*0,25*2</t>
  </si>
  <si>
    <t xml:space="preserve">(3,0+1,82)*2*0,55*2   "205,217</t>
  </si>
  <si>
    <t xml:space="preserve">(3,0+1,50)*2*2,65*2    "206,    210</t>
  </si>
  <si>
    <t>-0,80*1,97*3*2</t>
  </si>
  <si>
    <t>(1,0+2,10+2,10)*0,20*2</t>
  </si>
  <si>
    <t xml:space="preserve">(3,0+1,82)*2*0,55*2    "209,    213</t>
  </si>
  <si>
    <t xml:space="preserve">(8,325+3,435)*2*2,65*2   "208,   212</t>
  </si>
  <si>
    <t>(1,95+3,45+1,95)*0,25</t>
  </si>
  <si>
    <t>(1,95+3,0+1,95)*0,25</t>
  </si>
  <si>
    <t xml:space="preserve">Mezisoučet   2 NP</t>
  </si>
  <si>
    <t xml:space="preserve">(3,43+11,65)*2*2,65   "301</t>
  </si>
  <si>
    <t xml:space="preserve">(3,0+1,50)*2*2,65*2   "302,   314</t>
  </si>
  <si>
    <t xml:space="preserve">(3,45+2,41)*2*2,65*2   "303,   315</t>
  </si>
  <si>
    <t xml:space="preserve">(3,435+5,80)*2*2,65*2   "304,   316</t>
  </si>
  <si>
    <t>(1,55+3,0+1,55)*0,25*2</t>
  </si>
  <si>
    <t xml:space="preserve">(3,0+1,82)*2*0,55*2   "305,317</t>
  </si>
  <si>
    <t xml:space="preserve">(3,0+1,50)*2*2,65*2    "306,    310</t>
  </si>
  <si>
    <t xml:space="preserve">(3,0+1,82)*2*0,55*2    "309,    313</t>
  </si>
  <si>
    <t xml:space="preserve">(8,325+3,435)*2*2,65*2   "308,   312</t>
  </si>
  <si>
    <t>(1,55+3,45+1,55)*0,25</t>
  </si>
  <si>
    <t>(1,55+3,0+1,55)*0,25</t>
  </si>
  <si>
    <t xml:space="preserve">Mezisoučet   3 NP</t>
  </si>
  <si>
    <t xml:space="preserve">(3,43+11,65)*2*2,73    "401</t>
  </si>
  <si>
    <t>(2,4+1,1+2,40)*0,30</t>
  </si>
  <si>
    <t>(1,19+2,4+2,40)*0,30</t>
  </si>
  <si>
    <t xml:space="preserve">(1,92+2,135)*2*2,73       "402</t>
  </si>
  <si>
    <t>(1,10+2,10+2,10)*0,20</t>
  </si>
  <si>
    <t xml:space="preserve">(5,72+4,905)*2*2,73    "403</t>
  </si>
  <si>
    <t>(1,35+0,65+0,65)*0,25</t>
  </si>
  <si>
    <t xml:space="preserve">(1,92+3,47)*2*0,63       "404</t>
  </si>
  <si>
    <t xml:space="preserve">(2,52+2,38)*2*2,73    "406</t>
  </si>
  <si>
    <t>(1,95+0,725+1,95)*0,25</t>
  </si>
  <si>
    <t xml:space="preserve">(5,635+4,445)*2*2,73    "407</t>
  </si>
  <si>
    <t xml:space="preserve">(2,38+3,0)*2*0,63    "408</t>
  </si>
  <si>
    <t xml:space="preserve">(4,325+2,015)*2*2,73     "410</t>
  </si>
  <si>
    <t>(2,40+0,70+2,40)*0,30</t>
  </si>
  <si>
    <t>108</t>
  </si>
  <si>
    <t>612325221</t>
  </si>
  <si>
    <t>Vápenocementová štuková omítka malých ploch do 0,09 m2 na stěnách</t>
  </si>
  <si>
    <t>-1350460001</t>
  </si>
  <si>
    <t>109</t>
  </si>
  <si>
    <t>612331121</t>
  </si>
  <si>
    <t>Cementová omítka hladká jednovrstvá vnitřních stěn nanášená ručně</t>
  </si>
  <si>
    <t>-1204077065</t>
  </si>
  <si>
    <t>110</t>
  </si>
  <si>
    <t>612211029R</t>
  </si>
  <si>
    <t>Montáž kontaktního zateplení vnitřních podhledů z polystyrénových desek tl do 80 mm</t>
  </si>
  <si>
    <t>1396563895</t>
  </si>
  <si>
    <t>12,5 "sklad nářadí</t>
  </si>
  <si>
    <t>111</t>
  </si>
  <si>
    <t>M</t>
  </si>
  <si>
    <t>28375936</t>
  </si>
  <si>
    <t>deska EPS 70 fasádní λ=0,039 tl 80mm</t>
  </si>
  <si>
    <t>-1192753915</t>
  </si>
  <si>
    <t>12,500*1,02</t>
  </si>
  <si>
    <t>112</t>
  </si>
  <si>
    <t>613111001</t>
  </si>
  <si>
    <t>Ubroušení výstupků betonu vnitřních neomítaných pilířů nebo sloupů po odbednění</t>
  </si>
  <si>
    <t>-1920415261</t>
  </si>
  <si>
    <t>6,28*0,1*3,02</t>
  </si>
  <si>
    <t>113</t>
  </si>
  <si>
    <t>621142001</t>
  </si>
  <si>
    <t>Potažení vnějších podhledů sklovláknitým pletivem vtlačeným do tenkovrstvé hmoty</t>
  </si>
  <si>
    <t>-2082648743</t>
  </si>
  <si>
    <t xml:space="preserve">26,977*1,2  "překlady, sloupy 20% na přesahy</t>
  </si>
  <si>
    <t>114</t>
  </si>
  <si>
    <t>621211011</t>
  </si>
  <si>
    <t>Montáž kontaktního zateplení vnějších podhledů z polystyrénových desek tl do 80 mm</t>
  </si>
  <si>
    <t>262825797</t>
  </si>
  <si>
    <t>2,45*1,80</t>
  </si>
  <si>
    <t>115</t>
  </si>
  <si>
    <t>621521031</t>
  </si>
  <si>
    <t>Tenkovrstvá silikátová zrnitá omítka tl. 3,0 mm včetně penetrace vnějších podhledů</t>
  </si>
  <si>
    <t>-774702941</t>
  </si>
  <si>
    <t xml:space="preserve">4,41  "polystyren zateplení </t>
  </si>
  <si>
    <t xml:space="preserve">0,50*2,45  "deska nad vstupem</t>
  </si>
  <si>
    <t xml:space="preserve">3,80*1,80  "dtto</t>
  </si>
  <si>
    <t>116</t>
  </si>
  <si>
    <t>622142001</t>
  </si>
  <si>
    <t>Potažení vnějších stěn sklovláknitým pletivem vtlačeným do tenkovrstvé hmoty</t>
  </si>
  <si>
    <t>1242233338</t>
  </si>
  <si>
    <t xml:space="preserve">(11,0+17,40+12,30+1,8)*0,20   "sokl</t>
  </si>
  <si>
    <t>117</t>
  </si>
  <si>
    <t>62214300R</t>
  </si>
  <si>
    <t>Montáž a dodávka omítkových plastových nebo pozinkovaných dilatačních profilů</t>
  </si>
  <si>
    <t>-1295050626</t>
  </si>
  <si>
    <t>13+2,40</t>
  </si>
  <si>
    <t>118</t>
  </si>
  <si>
    <t>622211001</t>
  </si>
  <si>
    <t>Montáž kontaktního zateplení vnějších stěn z polystyrénových desek tl do 40 mm</t>
  </si>
  <si>
    <t>-1862144363</t>
  </si>
  <si>
    <t xml:space="preserve">9,385*(2,40+2,50)/2  "nad střechou</t>
  </si>
  <si>
    <t>119</t>
  </si>
  <si>
    <t>28375931</t>
  </si>
  <si>
    <t>deska EPS 70 fasádní λ=0,039 tl 30mm</t>
  </si>
  <si>
    <t>-1683470259</t>
  </si>
  <si>
    <t>22,993*1,02 'Přepočtené koeficientem množství</t>
  </si>
  <si>
    <t>120</t>
  </si>
  <si>
    <t>622211011</t>
  </si>
  <si>
    <t>Montáž kontaktního zateplení vnějších stěn z polystyrénových desek tl do 80 mm</t>
  </si>
  <si>
    <t>488736900</t>
  </si>
  <si>
    <t xml:space="preserve">3,03*(2,4+2,0)/2  "nad střechou šachta výtahu</t>
  </si>
  <si>
    <t xml:space="preserve">0,875*11  "bok  výtahu</t>
  </si>
  <si>
    <t>Mezisoučet severovýchodní</t>
  </si>
  <si>
    <t>2,45*13,0</t>
  </si>
  <si>
    <t>Mezisoučet jihovýchodní</t>
  </si>
  <si>
    <t>121</t>
  </si>
  <si>
    <t>-1949970027</t>
  </si>
  <si>
    <t>122</t>
  </si>
  <si>
    <t>622321111</t>
  </si>
  <si>
    <t>Vápenocementová omítka hrubá jednovrstvá zatřená vnějších stěn nanášená ručně</t>
  </si>
  <si>
    <t>-567175967</t>
  </si>
  <si>
    <t xml:space="preserve">(1,85+11,0-0,6+1,85)*2*1  "1NP</t>
  </si>
  <si>
    <t>(1,235+11,60+14,80+11,60+1,15+7,4+12,415+7,40)*1,0 "3NP</t>
  </si>
  <si>
    <t xml:space="preserve">(10,75+11,815)*2*1,0  "4NP</t>
  </si>
  <si>
    <t xml:space="preserve">(2,78+2,08)*0,50  "výtah</t>
  </si>
  <si>
    <t xml:space="preserve">Součet  atika</t>
  </si>
  <si>
    <t>123</t>
  </si>
  <si>
    <t>622321121</t>
  </si>
  <si>
    <t>Vápenocementová omítka hladká jednovrstvá vnějších stěn nanášená ručně</t>
  </si>
  <si>
    <t>-460135673</t>
  </si>
  <si>
    <t>3,685*3,05 "1NP</t>
  </si>
  <si>
    <t>2,15*1,15</t>
  </si>
  <si>
    <t xml:space="preserve">1,55*7,00   "2a3NP</t>
  </si>
  <si>
    <t>1,30*10,50 "do recepce</t>
  </si>
  <si>
    <t>-1,0*2,80</t>
  </si>
  <si>
    <t>Mezisoučet severovýchod</t>
  </si>
  <si>
    <t xml:space="preserve">2,24*3,05  "vstup 1 NP</t>
  </si>
  <si>
    <t xml:space="preserve">-2,24*2,80 </t>
  </si>
  <si>
    <t>1,19*9,95 "2,3,4 NP</t>
  </si>
  <si>
    <t>-1,19*2,40*3</t>
  </si>
  <si>
    <t xml:space="preserve">11,00*4,20  "1NP</t>
  </si>
  <si>
    <t>(3,0+2,8+2,8)*0,15</t>
  </si>
  <si>
    <t>(2,10+2,8+2,8)*0,15</t>
  </si>
  <si>
    <t>12,20*7,0 "2a3NP</t>
  </si>
  <si>
    <t>(1,95+3,0+1,95)*0,15</t>
  </si>
  <si>
    <t>-1,35*0,65*2</t>
  </si>
  <si>
    <t>-0,70*0,65*2</t>
  </si>
  <si>
    <t>(2,165+0,65+0,65)*0,15*2</t>
  </si>
  <si>
    <t>(1,55+3,0+1,55)*0,15</t>
  </si>
  <si>
    <t>(6,325+0,725+0,65)*3,0</t>
  </si>
  <si>
    <t>(1,75+1,95+1,95)*0,15</t>
  </si>
  <si>
    <t>Mezisoučet jihovýchod</t>
  </si>
  <si>
    <t xml:space="preserve">17,40*3,05  "1NP</t>
  </si>
  <si>
    <t>(1,50+2,80+2,80)*0,20</t>
  </si>
  <si>
    <t>(1,375+1,375+1,375+1,375+0,40)*0,15</t>
  </si>
  <si>
    <t xml:space="preserve">15,40*7,0  "2a3NP</t>
  </si>
  <si>
    <t>(3,0+1,95+1,95)*0,15*2</t>
  </si>
  <si>
    <t>(3,45+1,95+1,95)*0,15</t>
  </si>
  <si>
    <t>(3,0+1,55+1,55)*0,15*2</t>
  </si>
  <si>
    <t>(3,45+1,55+1,55)*0,15</t>
  </si>
  <si>
    <t xml:space="preserve">12,415*2,95   "4NP</t>
  </si>
  <si>
    <t>Mezisoučet jihozápad</t>
  </si>
  <si>
    <t xml:space="preserve">(11,90+3,80)*3,05   "1NP</t>
  </si>
  <si>
    <t>-1,445*2,80</t>
  </si>
  <si>
    <t>-0,935*2,80</t>
  </si>
  <si>
    <t>(1,15+2,8+2,8)*0,20</t>
  </si>
  <si>
    <t xml:space="preserve">3,80*9,95   "1-4NP</t>
  </si>
  <si>
    <t>-1,64*2,40*2</t>
  </si>
  <si>
    <t>(1,10+0,115+0,70+2,4+2,4)*0,15</t>
  </si>
  <si>
    <t xml:space="preserve">12,20*7,0  "2a3NP</t>
  </si>
  <si>
    <t>-1,38*0,65*2</t>
  </si>
  <si>
    <t>(1,35+0,115+0,70+0,65+0,65)*0,15*2</t>
  </si>
  <si>
    <t xml:space="preserve">(0,30+6,94+0,38)*1,95  "4NP</t>
  </si>
  <si>
    <t>-1,65*0,65</t>
  </si>
  <si>
    <t>(0,65+1,35+0,115+0,70+0,65)*0,15</t>
  </si>
  <si>
    <t>Mezisoučet severozápad</t>
  </si>
  <si>
    <t>124</t>
  </si>
  <si>
    <t>622521031</t>
  </si>
  <si>
    <t>Tenkovrstvá silikátová zrnitá omítka tl. 3,0 mm včetně penetrace vnějších stěn</t>
  </si>
  <si>
    <t>1765613544</t>
  </si>
  <si>
    <t xml:space="preserve">71,13   "na polystyren</t>
  </si>
  <si>
    <t xml:space="preserve">479,712  "zdivo</t>
  </si>
  <si>
    <t>125</t>
  </si>
  <si>
    <t>629991011</t>
  </si>
  <si>
    <t>Zakrytí výplní otvorů a svislých ploch fólií přilepenou lepící páskou</t>
  </si>
  <si>
    <t>1836880956</t>
  </si>
  <si>
    <t xml:space="preserve">1,98*2,05*1*2  "stěna10</t>
  </si>
  <si>
    <t xml:space="preserve">10,304*2  "stěna 13 oboustraně</t>
  </si>
  <si>
    <t xml:space="preserve">1,15*2,8*2   "dveře 14</t>
  </si>
  <si>
    <t>1,05*2,80*2 "dveře 15</t>
  </si>
  <si>
    <t xml:space="preserve">1,375*2,80*4*2   "okna</t>
  </si>
  <si>
    <t>1,5*2,80*2*2</t>
  </si>
  <si>
    <t>1,05*2,80*2*2</t>
  </si>
  <si>
    <t>0,70*0,65*9*2</t>
  </si>
  <si>
    <t>1,35*0,65*3*2</t>
  </si>
  <si>
    <t>1,50*1,95*3*2</t>
  </si>
  <si>
    <t>1,715*1,95*1*2</t>
  </si>
  <si>
    <t>1,715*1,55*1*2</t>
  </si>
  <si>
    <t>1,50*1,55*4*2</t>
  </si>
  <si>
    <t>0,725*1,95*1*2</t>
  </si>
  <si>
    <t>1,19*2,40*1*2</t>
  </si>
  <si>
    <t>1,19*2,4*2*2</t>
  </si>
  <si>
    <t>1,64*2,40*2*2</t>
  </si>
  <si>
    <t>0,70*2,40*1*2</t>
  </si>
  <si>
    <t>1,64*2,80*1*2</t>
  </si>
  <si>
    <t>2,24*2,80*1*2</t>
  </si>
  <si>
    <t>126</t>
  </si>
  <si>
    <t>631311113</t>
  </si>
  <si>
    <t>Mazanina tl do 80 mm z betonu prostého bez zvýšených nároků na prostředí tř. C 12/15 - podkladní patky</t>
  </si>
  <si>
    <t>952213632</t>
  </si>
  <si>
    <t xml:space="preserve">1,75*1,95*0,05  "ZP3</t>
  </si>
  <si>
    <t xml:space="preserve">1,75*1,75*0,05   "ZP2</t>
  </si>
  <si>
    <t xml:space="preserve">1,50*1,75*0,05*2   "ZP4</t>
  </si>
  <si>
    <t xml:space="preserve">2,30*2,30*0,05*2   "ZP1</t>
  </si>
  <si>
    <t xml:space="preserve">1,20*1,0*0,05   "ZP5</t>
  </si>
  <si>
    <t>Součet pod základové patky</t>
  </si>
  <si>
    <t>127</t>
  </si>
  <si>
    <t>631311116</t>
  </si>
  <si>
    <t>Mazanina tl do 80 mm z betonu prostého bez zvýšených nároků na prostředí tř. C 25/30</t>
  </si>
  <si>
    <t>-2121146254</t>
  </si>
  <si>
    <t>11,73*1,3*0,08</t>
  </si>
  <si>
    <t>(17,23-1,3-3,685)*(10,83+4,785)*0,08</t>
  </si>
  <si>
    <t>10,83*3,685*0,08</t>
  </si>
  <si>
    <t xml:space="preserve">Součet  na základy</t>
  </si>
  <si>
    <t>128</t>
  </si>
  <si>
    <t>631311125</t>
  </si>
  <si>
    <t>Mazanina tl do 120 mm z betonu prostého bez zvýšených nároků na prostředí tř. C 20/25</t>
  </si>
  <si>
    <t>-2080602355</t>
  </si>
  <si>
    <t xml:space="preserve">12,5*0,085   "118</t>
  </si>
  <si>
    <t>129</t>
  </si>
  <si>
    <t>631319171</t>
  </si>
  <si>
    <t>Příplatek k mazanině tl do 80 mm za stržení povrchu spodní vrstvy před vložením výztuže</t>
  </si>
  <si>
    <t>-1683382553</t>
  </si>
  <si>
    <t>130</t>
  </si>
  <si>
    <t>631319173</t>
  </si>
  <si>
    <t>Příplatek k mazanině tl do 120 mm za stržení povrchu spodní vrstvy před vložením výztuže</t>
  </si>
  <si>
    <t>-140446428</t>
  </si>
  <si>
    <t>131</t>
  </si>
  <si>
    <t>631362021</t>
  </si>
  <si>
    <t>Výztuž mazanin svařovanými sítěmi Kari</t>
  </si>
  <si>
    <t>474553137</t>
  </si>
  <si>
    <t xml:space="preserve">19,709/0,08*0,00536  "nad základy  15/15/8</t>
  </si>
  <si>
    <t xml:space="preserve">15,5*0,0030   "108</t>
  </si>
  <si>
    <t>132</t>
  </si>
  <si>
    <t>632441224</t>
  </si>
  <si>
    <t>Potěr anhydritový samonivelační tl do 45 mm C30 litý</t>
  </si>
  <si>
    <t>-1453492362</t>
  </si>
  <si>
    <t xml:space="preserve">35+35,10+34,40   "F</t>
  </si>
  <si>
    <t xml:space="preserve">131,8+131,80+63,0   "G</t>
  </si>
  <si>
    <t xml:space="preserve">21,60+21,60+13,2   "H</t>
  </si>
  <si>
    <t>133</t>
  </si>
  <si>
    <t>632441225</t>
  </si>
  <si>
    <t>Potěr anhydritový samonivelační tl do 50 mm C30 litý</t>
  </si>
  <si>
    <t>-1663849095</t>
  </si>
  <si>
    <t xml:space="preserve">70,70+54+72,80   "1NP</t>
  </si>
  <si>
    <t>134</t>
  </si>
  <si>
    <t>632451024</t>
  </si>
  <si>
    <t>Vyrovnávací potěr tl do 50 mm z MC 15 provedený v pásu</t>
  </si>
  <si>
    <t>205449469</t>
  </si>
  <si>
    <t>1,375*0,38*4</t>
  </si>
  <si>
    <t>1,50*0,38*2</t>
  </si>
  <si>
    <t>1,05*0,38*2</t>
  </si>
  <si>
    <t>0,70*0,38*9</t>
  </si>
  <si>
    <t>1,35*0,38*3</t>
  </si>
  <si>
    <t>1,50*0,38*3</t>
  </si>
  <si>
    <t>1,715*0,38*1</t>
  </si>
  <si>
    <t>1,50*0,38*4</t>
  </si>
  <si>
    <t>0,725*0,38*1</t>
  </si>
  <si>
    <t>1,19*0,38*1</t>
  </si>
  <si>
    <t>1,19*0,38*2</t>
  </si>
  <si>
    <t>1,65*0,38*2</t>
  </si>
  <si>
    <t>0,70*0,38*1</t>
  </si>
  <si>
    <t>1,10*0,38*1</t>
  </si>
  <si>
    <t>135</t>
  </si>
  <si>
    <t>632451434</t>
  </si>
  <si>
    <t>Potěr pískocementový tl do 30 mm tř. C 15 běžný</t>
  </si>
  <si>
    <t>-1054745451</t>
  </si>
  <si>
    <t>136</t>
  </si>
  <si>
    <t>635111241</t>
  </si>
  <si>
    <t>Násyp pod podlahy z hrubého kameniva 8-16 se zhutněním</t>
  </si>
  <si>
    <t>800078426</t>
  </si>
  <si>
    <t>147,845*0,15 "plocha pod podkl. beton</t>
  </si>
  <si>
    <t>137</t>
  </si>
  <si>
    <t>642946112</t>
  </si>
  <si>
    <t>Osazování pouzdra posuvných dveří s jednou kapsou pro jedno křídlo šířky do 1200 mm do zděné příčky</t>
  </si>
  <si>
    <t>-2113655417</t>
  </si>
  <si>
    <t>138</t>
  </si>
  <si>
    <t>55331613</t>
  </si>
  <si>
    <t>pouzdro stavební posuvných dveří jednopouzdrové 900mm standardní rozměr</t>
  </si>
  <si>
    <t>-1603680344</t>
  </si>
  <si>
    <t>Ostatní konstrukce a práce, bourání</t>
  </si>
  <si>
    <t>139</t>
  </si>
  <si>
    <t>941111822</t>
  </si>
  <si>
    <t>Demontáž lešení řadového trubkového lehkého s podlahami zatížení do 200 kg/m2 š do 1,2 m v do 25 m</t>
  </si>
  <si>
    <t>1791909743</t>
  </si>
  <si>
    <t>140</t>
  </si>
  <si>
    <t>941112122</t>
  </si>
  <si>
    <t>Montáž lešení řadového trubkového lehkého bez podlah zatížení do 200 kg/m2 š do 1,2 m v do 25 m</t>
  </si>
  <si>
    <t>-336273479</t>
  </si>
  <si>
    <t>20,40*3,60</t>
  </si>
  <si>
    <t>18,40*5,40</t>
  </si>
  <si>
    <t>15,415*2,0</t>
  </si>
  <si>
    <t>(1,20+11,00+4,65+1,20)*3,60</t>
  </si>
  <si>
    <t>3,60*9</t>
  </si>
  <si>
    <t>15,20*5,4</t>
  </si>
  <si>
    <t>8,90*2,0</t>
  </si>
  <si>
    <t xml:space="preserve">14,30*9,0  "1,2,3NP</t>
  </si>
  <si>
    <t>(3,8+1,2)*12,60 "1-4NP</t>
  </si>
  <si>
    <t xml:space="preserve">(0,3+6,49+0,3+1,2)*2,0  "4NP</t>
  </si>
  <si>
    <t>2,70*9,0</t>
  </si>
  <si>
    <t>2,10*9,0</t>
  </si>
  <si>
    <t>13,60*1,80</t>
  </si>
  <si>
    <t>5,0*3,60</t>
  </si>
  <si>
    <t>2,80*5,40</t>
  </si>
  <si>
    <t>141</t>
  </si>
  <si>
    <t>941112222</t>
  </si>
  <si>
    <t>Příplatek k lešení řadovému trubkovému lehkému bez podlah š 1,2 m v 25m za první a ZKD den použití</t>
  </si>
  <si>
    <t>337645766</t>
  </si>
  <si>
    <t>709,97*60</t>
  </si>
  <si>
    <t>142</t>
  </si>
  <si>
    <t>949101111</t>
  </si>
  <si>
    <t>Lešení pomocné pro objekty pozemních staveb s lešeňovou podlahou v do 1,9 m zatížení do 150 kg/m2</t>
  </si>
  <si>
    <t>243512941</t>
  </si>
  <si>
    <t>47,5+54,+49,2+8,3+2,1+1,7+8,9+4,5+2,7+1,4+1,7+0,8+5,0+1,8+1,5+6,4+12,5</t>
  </si>
  <si>
    <t>35+4,6+8,3+19,9+5,4+4,5+28,6+5,4+4,5+28,6+5,4+4,6+8,3+19,9+5,4</t>
  </si>
  <si>
    <t>35,1+4,6+8,3+19,9+5,4+4,5+28,6+5,4+4,5+28,6+5,4+4,6+8,3+19,9+5,4</t>
  </si>
  <si>
    <t>24,8+4,0+28,1+6,3+5,9+25,0+6,9+9,6</t>
  </si>
  <si>
    <t>143</t>
  </si>
  <si>
    <t>949211131</t>
  </si>
  <si>
    <t>Montáž lešeňové podlahy pro trubková lešení ve světlíku o ploše do 6 m2 s příčníky</t>
  </si>
  <si>
    <t>1246311743</t>
  </si>
  <si>
    <t>1,98*2,65*7</t>
  </si>
  <si>
    <t>144</t>
  </si>
  <si>
    <t>949211231</t>
  </si>
  <si>
    <t>Příplatek k lešeňové podlaze pro trubková lešení ve světlíku za první a ZKD den použití</t>
  </si>
  <si>
    <t>481205441</t>
  </si>
  <si>
    <t>36,729*25</t>
  </si>
  <si>
    <t>145</t>
  </si>
  <si>
    <t>949211812</t>
  </si>
  <si>
    <t>Demontáž lešeňové podlahy s příčníky pro trubková lešení v do 25 m</t>
  </si>
  <si>
    <t>597285970</t>
  </si>
  <si>
    <t>146</t>
  </si>
  <si>
    <t>949311112</t>
  </si>
  <si>
    <t>Montáž lešení trubkového do šachet o půdorysné ploše do 6 m2 v do 20 m</t>
  </si>
  <si>
    <t>1457934015</t>
  </si>
  <si>
    <t>147</t>
  </si>
  <si>
    <t>949311211</t>
  </si>
  <si>
    <t>Příplatek k lešení trubkovému do šachet do 6 m2 v do 30 m za první a ZKD den použití</t>
  </si>
  <si>
    <t>1155424832</t>
  </si>
  <si>
    <t>13,800*25</t>
  </si>
  <si>
    <t>148</t>
  </si>
  <si>
    <t>949311812</t>
  </si>
  <si>
    <t>Demontáž lešení trubkového do šachet o půdorysné ploše do 6 m2 v do 20 m</t>
  </si>
  <si>
    <t>-1541981705</t>
  </si>
  <si>
    <t>149</t>
  </si>
  <si>
    <t>952901111</t>
  </si>
  <si>
    <t>Vyčištění budov bytové a občanské výstavby při výšce podlaží do 4 m</t>
  </si>
  <si>
    <t>1440774102</t>
  </si>
  <si>
    <t>11,90*1,30</t>
  </si>
  <si>
    <t>12,415*(11,90+3,80)</t>
  </si>
  <si>
    <t>11,00*3,685</t>
  </si>
  <si>
    <t>12,20*15,40</t>
  </si>
  <si>
    <t>3,65*(0,38+9,005+0,15+2,65+0,15+0,08)</t>
  </si>
  <si>
    <t>3,65*(0,38+11,955+0,08)</t>
  </si>
  <si>
    <t>Mezisoučet 3NP</t>
  </si>
  <si>
    <t>12,415*11,35</t>
  </si>
  <si>
    <t>150</t>
  </si>
  <si>
    <t>953312111</t>
  </si>
  <si>
    <t>Vložky do svislých dilatačních spár z fasádních polystyrénových desek tl 10 mm</t>
  </si>
  <si>
    <t>-1635244483</t>
  </si>
  <si>
    <t xml:space="preserve">0,30*(3,27+2,788+2,788+2,788)  "sloup</t>
  </si>
  <si>
    <t>151</t>
  </si>
  <si>
    <t>953312112</t>
  </si>
  <si>
    <t>Vložky do svislých dilatačních spár z fasádních polystyrénových desek tl 20 mm</t>
  </si>
  <si>
    <t>1522492960</t>
  </si>
  <si>
    <t>10,35*10,80</t>
  </si>
  <si>
    <t>152</t>
  </si>
  <si>
    <t>953312115</t>
  </si>
  <si>
    <t>Vložky do svislých dilatačních spár z fasádních polystyrénových desek tl 50 mm výtah</t>
  </si>
  <si>
    <t>179994484</t>
  </si>
  <si>
    <t>2,155*12,30</t>
  </si>
  <si>
    <t>153</t>
  </si>
  <si>
    <t>953731116R</t>
  </si>
  <si>
    <t xml:space="preserve">Odvětrání svislé výtahové šachty troubami  plastovými DN do 175 mm ve stropních prostupech včetně obetonování a větrací hlavice  dl. cca 80 cm</t>
  </si>
  <si>
    <t>ks</t>
  </si>
  <si>
    <t>-42399473</t>
  </si>
  <si>
    <t>154</t>
  </si>
  <si>
    <t>971033431</t>
  </si>
  <si>
    <t>Vybourání otvorů ve zdivu cihelném pl do 0,25 m2 na MVC nebo MV tl do 150 mm</t>
  </si>
  <si>
    <t>-808209291</t>
  </si>
  <si>
    <t>155</t>
  </si>
  <si>
    <t>971033451</t>
  </si>
  <si>
    <t>Vybourání otvorů ve zdivu cihelném pl do 0,25 m2 na MVC nebo MV tl do 450 mm</t>
  </si>
  <si>
    <t>1156291319</t>
  </si>
  <si>
    <t>156</t>
  </si>
  <si>
    <t>971033651</t>
  </si>
  <si>
    <t>Vybourání otvorů ve zdivu cihelném pl do 4 m2 na MVC nebo MV tl do 600 mm</t>
  </si>
  <si>
    <t>1635866934</t>
  </si>
  <si>
    <t>1,0*2,22*0,45</t>
  </si>
  <si>
    <t>157</t>
  </si>
  <si>
    <t>973031325</t>
  </si>
  <si>
    <t>Vysekání kapes ve zdivu cihelném na MV nebo MVC pl do 0,10 m2 hl do 300 mm</t>
  </si>
  <si>
    <t>1672965520</t>
  </si>
  <si>
    <t>158</t>
  </si>
  <si>
    <t>978888-1</t>
  </si>
  <si>
    <t>Provedení orientačního značení - označení podlaží podle vyhl. 23/2008 Sb., označení pokojů, značení únikových cest a požárně bezpečnostní zařízení v souladu s ČSN.</t>
  </si>
  <si>
    <t>2077965546</t>
  </si>
  <si>
    <t>159</t>
  </si>
  <si>
    <t>9789999-1</t>
  </si>
  <si>
    <t xml:space="preserve">Demontáž přesahující části  zastřešení do prostoru přístavby</t>
  </si>
  <si>
    <t>1867408982</t>
  </si>
  <si>
    <t>160</t>
  </si>
  <si>
    <t>988-1 R</t>
  </si>
  <si>
    <t xml:space="preserve">Dodávka a montáž hasících přístrojů -  PHP práškový 27A, 183B,C (6 kg)</t>
  </si>
  <si>
    <t>-2016505452</t>
  </si>
  <si>
    <t>161</t>
  </si>
  <si>
    <t>988-2 R</t>
  </si>
  <si>
    <t xml:space="preserve">Dodávka a montáž hasících přístrojů -  PHP práškový 21A,133B,C  (6 kg)</t>
  </si>
  <si>
    <t>-1929880368</t>
  </si>
  <si>
    <t>997</t>
  </si>
  <si>
    <t>Přesun sutě</t>
  </si>
  <si>
    <t>162</t>
  </si>
  <si>
    <t>997013117</t>
  </si>
  <si>
    <t>Vnitrostaveništní doprava suti a vybouraných hmot pro budovy v do 24 m s použitím mechanizace</t>
  </si>
  <si>
    <t>-1641069450</t>
  </si>
  <si>
    <t>163</t>
  </si>
  <si>
    <t>997013501</t>
  </si>
  <si>
    <t>Odvoz suti a vybouraných hmot na skládku nebo meziskládku do 1 km se složením</t>
  </si>
  <si>
    <t>1256431192</t>
  </si>
  <si>
    <t>164</t>
  </si>
  <si>
    <t>997013509</t>
  </si>
  <si>
    <t>Příplatek k odvozu suti a vybouraných hmot na skládku ZKD 1 km přes 1 km</t>
  </si>
  <si>
    <t>-1949280799</t>
  </si>
  <si>
    <t>3,879*16</t>
  </si>
  <si>
    <t>165</t>
  </si>
  <si>
    <t>997013603</t>
  </si>
  <si>
    <t>Poplatek za uložení na skládce (skládkovné) stavebního odpadu cihelného kód odpadu 17 01 02</t>
  </si>
  <si>
    <t>616880387</t>
  </si>
  <si>
    <t>998</t>
  </si>
  <si>
    <t>Přesun hmot</t>
  </si>
  <si>
    <t>166</t>
  </si>
  <si>
    <t>998011003</t>
  </si>
  <si>
    <t>Přesun hmot pro budovy zděné v do 24 m</t>
  </si>
  <si>
    <t>-1308930670</t>
  </si>
  <si>
    <t>PSV</t>
  </si>
  <si>
    <t>Práce a dodávky PSV</t>
  </si>
  <si>
    <t>711</t>
  </si>
  <si>
    <t>Izolace proti vodě, vlhkosti a plynům</t>
  </si>
  <si>
    <t>167</t>
  </si>
  <si>
    <t>711111001</t>
  </si>
  <si>
    <t>Provedení izolace proti zemní vlhkosti vodorovné za studena nátěrem penetračním</t>
  </si>
  <si>
    <t>-1528048566</t>
  </si>
  <si>
    <t xml:space="preserve">246,362   "celková plocha</t>
  </si>
  <si>
    <t xml:space="preserve">-2,95*2,28  "plocha výtahu</t>
  </si>
  <si>
    <t xml:space="preserve">3,35*2,68   "plocha základ pod výtah</t>
  </si>
  <si>
    <t>168</t>
  </si>
  <si>
    <t>11163150</t>
  </si>
  <si>
    <t>lak asfaltový penetrační</t>
  </si>
  <si>
    <t>472790084</t>
  </si>
  <si>
    <t>248,614*0,003</t>
  </si>
  <si>
    <t>11,297*0,0035</t>
  </si>
  <si>
    <t>169</t>
  </si>
  <si>
    <t>711112001</t>
  </si>
  <si>
    <t>Provedení izolace proti zemní vlhkosti svislé za studena nátěrem penetračním</t>
  </si>
  <si>
    <t>837857721</t>
  </si>
  <si>
    <t>(2,95+2,28)*2*1,08</t>
  </si>
  <si>
    <t>170</t>
  </si>
  <si>
    <t>711113111</t>
  </si>
  <si>
    <t>Izolace proti zemní vlhkosti na vodorovné ploše za studena emulzí elastickou, koupelna a WC</t>
  </si>
  <si>
    <t>1610104812</t>
  </si>
  <si>
    <t xml:space="preserve">7,7+4,5+1,4+1,7+1,8+1,5   "a</t>
  </si>
  <si>
    <t>171</t>
  </si>
  <si>
    <t>711113121</t>
  </si>
  <si>
    <t>Izolace proti zemní vlhkosti na svislé ploše za studena emulzí elastickou</t>
  </si>
  <si>
    <t>-1040062845</t>
  </si>
  <si>
    <t xml:space="preserve">(1,0+1,0)*2,10*4  "205,209,213,217</t>
  </si>
  <si>
    <t xml:space="preserve">(1,0+1,0)*2,10*4  "305,309,313,317</t>
  </si>
  <si>
    <t>(1,0+1,0)*2,10*2"404,408</t>
  </si>
  <si>
    <t>172</t>
  </si>
  <si>
    <t>711141559</t>
  </si>
  <si>
    <t>Provedení izolace proti zemní vlhkosti pásy přitavením vodorovné NAIP</t>
  </si>
  <si>
    <t>1467395121</t>
  </si>
  <si>
    <t>246,362*2</t>
  </si>
  <si>
    <t>173</t>
  </si>
  <si>
    <t>71114-1</t>
  </si>
  <si>
    <t>Asfaltové pasy izolační - radonová izolace</t>
  </si>
  <si>
    <t>1421971046</t>
  </si>
  <si>
    <t>492,724*1,15</t>
  </si>
  <si>
    <t>22,594*1,2</t>
  </si>
  <si>
    <t>174</t>
  </si>
  <si>
    <t>711142559</t>
  </si>
  <si>
    <t>Provedení izolace proti zemní vlhkosti pásy přitavením svislé NAIP</t>
  </si>
  <si>
    <t>1657543166</t>
  </si>
  <si>
    <t>11,297*2</t>
  </si>
  <si>
    <t>175</t>
  </si>
  <si>
    <t>998711203</t>
  </si>
  <si>
    <t>Přesun hmot procentní pro izolace proti vodě, vlhkosti a plynům v objektech v do 60 m</t>
  </si>
  <si>
    <t>%</t>
  </si>
  <si>
    <t>-1745410927</t>
  </si>
  <si>
    <t>712</t>
  </si>
  <si>
    <t>Povlakové krytiny</t>
  </si>
  <si>
    <t>176</t>
  </si>
  <si>
    <t>712311101</t>
  </si>
  <si>
    <t>Provedení povlakové krytiny střech do 10° za studena lakem penetračním nebo asfaltovým</t>
  </si>
  <si>
    <t>264410859</t>
  </si>
  <si>
    <t>177</t>
  </si>
  <si>
    <t>816256794</t>
  </si>
  <si>
    <t>106,091*0,003</t>
  </si>
  <si>
    <t>178</t>
  </si>
  <si>
    <t>712341559a</t>
  </si>
  <si>
    <t>Provedení povlakové krytiny střech do 10° pásy NAIP přitavením v plné ploše - parotěsná zábrana</t>
  </si>
  <si>
    <t>348855449</t>
  </si>
  <si>
    <t xml:space="preserve">(11,0-0,60)*(2,15-0,30)  "nad 1 NP</t>
  </si>
  <si>
    <t xml:space="preserve">7,40*1,15  "nad 3NP</t>
  </si>
  <si>
    <t>4,20*(15,40-1,535)</t>
  </si>
  <si>
    <t>1,235*11,60</t>
  </si>
  <si>
    <t xml:space="preserve">2,78*2,08   "výtahová šachta</t>
  </si>
  <si>
    <t>179</t>
  </si>
  <si>
    <t>712341659a</t>
  </si>
  <si>
    <t>Provedení povlakové krytiny střech do 10° pásy NAIP přitavením bodově, parotěsná zábrana</t>
  </si>
  <si>
    <t>-1981318194</t>
  </si>
  <si>
    <t>(11,35-0,60)*(12,415-0,60)</t>
  </si>
  <si>
    <t xml:space="preserve">-2,78*2,08   "odpočet výtahové šachty</t>
  </si>
  <si>
    <t>180</t>
  </si>
  <si>
    <t>71234-1</t>
  </si>
  <si>
    <t>Živičné pasy na parotěsnou zábranu</t>
  </si>
  <si>
    <t>-175482608</t>
  </si>
  <si>
    <t>121,229*1,15</t>
  </si>
  <si>
    <t>106,091*1,15</t>
  </si>
  <si>
    <t>181</t>
  </si>
  <si>
    <t>712361999R</t>
  </si>
  <si>
    <t xml:space="preserve">Provedení povlakové krytiny střech do 10° folií z PVC - mechanický kotvené včetně všech doplňků, opracování prostupů,vytažení izolace na atiku, KPL provedení včetně dodávek materiálů v provedení  nešířícím požár</t>
  </si>
  <si>
    <t>1653183466</t>
  </si>
  <si>
    <t xml:space="preserve">11,0*2,15   "nad 1 NP</t>
  </si>
  <si>
    <t xml:space="preserve">(10,40+1,85+1,85)*0,50  "atika</t>
  </si>
  <si>
    <t xml:space="preserve">Mezisoučet  nad 1NP</t>
  </si>
  <si>
    <t xml:space="preserve">12,20*1,535    "nad 3 NP</t>
  </si>
  <si>
    <t>13,865*4,50</t>
  </si>
  <si>
    <t>7,70*1,45</t>
  </si>
  <si>
    <t>(1,15+12,20-0,6+15,40-0,6+12,20-0,6+1,235)*0,5</t>
  </si>
  <si>
    <t xml:space="preserve">Mezisoučet  nad 3 NP</t>
  </si>
  <si>
    <t xml:space="preserve">11,35*12,415    "nad 4NP  včetně výtahu</t>
  </si>
  <si>
    <t xml:space="preserve">(11,815+10,75)*2*0,5  "atika</t>
  </si>
  <si>
    <t xml:space="preserve">6,045  "Kiosky</t>
  </si>
  <si>
    <t>182</t>
  </si>
  <si>
    <t>712391172</t>
  </si>
  <si>
    <t>Provedení povlakové krytiny střech do 10° ochranné textilní vrstvy</t>
  </si>
  <si>
    <t>658436574</t>
  </si>
  <si>
    <t>106,091+121,229</t>
  </si>
  <si>
    <t>183</t>
  </si>
  <si>
    <t>71239-1</t>
  </si>
  <si>
    <t>Ochranná textilie</t>
  </si>
  <si>
    <t>-1756480322</t>
  </si>
  <si>
    <t>227,32*1,15</t>
  </si>
  <si>
    <t>184</t>
  </si>
  <si>
    <t>998712203</t>
  </si>
  <si>
    <t>Přesun hmot procentní pro krytiny povlakové v objektech v do 24 m</t>
  </si>
  <si>
    <t>844637045</t>
  </si>
  <si>
    <t>713</t>
  </si>
  <si>
    <t>Izolace tepelné</t>
  </si>
  <si>
    <t>185</t>
  </si>
  <si>
    <t>713121111</t>
  </si>
  <si>
    <t>Montáž izolace tepelné podlah volně kladenými rohožemi, pásy, dílci, deskami 1 vrstva</t>
  </si>
  <si>
    <t>-1940718973</t>
  </si>
  <si>
    <t>47,5+2,1+1,7+4,5+2,7+1,4+1,7+0,8+5,0+1,8+1,5</t>
  </si>
  <si>
    <t>Mezisoučet skladba A</t>
  </si>
  <si>
    <t>54,0</t>
  </si>
  <si>
    <t>Mezisoučet skladba B</t>
  </si>
  <si>
    <t>49,2+8,3+8,9+6,4</t>
  </si>
  <si>
    <t xml:space="preserve">Mezisoučet  skladba  C</t>
  </si>
  <si>
    <t>12,50</t>
  </si>
  <si>
    <t>Mezisoučet skladba D - přízemí konec</t>
  </si>
  <si>
    <t xml:space="preserve">35   "skladba F 2NP</t>
  </si>
  <si>
    <t xml:space="preserve">4,6+8,3+19,9+4,5+28,6+4,5+28,6+4,6+8,3+19,9  "skladba G 2NP</t>
  </si>
  <si>
    <t xml:space="preserve">5,4+5,4+5,4+5,4   "skladba H 2NP</t>
  </si>
  <si>
    <t xml:space="preserve">35,1  "skladba F 3NP</t>
  </si>
  <si>
    <t>4,6+8,3+19,9+4,5+28,6+4,5+28,6+4,6+8,3+19,9 "skladba G 3NP</t>
  </si>
  <si>
    <t xml:space="preserve">5,4+5,4+5,4+5,4  "skladba H 3NP</t>
  </si>
  <si>
    <t xml:space="preserve">24,80+9,6   "skladba F 4NP</t>
  </si>
  <si>
    <t xml:space="preserve">4+28,1+5,9+25  "skladba G 4NP</t>
  </si>
  <si>
    <t xml:space="preserve">6,3+6,9    "skladba H 4NP</t>
  </si>
  <si>
    <t xml:space="preserve">487,50   "druhá vrstva izolace </t>
  </si>
  <si>
    <t>186</t>
  </si>
  <si>
    <t>713-1</t>
  </si>
  <si>
    <t>Stabilizovaný polystyren EPS tl. 120 mm, podlaha</t>
  </si>
  <si>
    <t>-2077631599</t>
  </si>
  <si>
    <t>(70,70+54)*1,02</t>
  </si>
  <si>
    <t>187</t>
  </si>
  <si>
    <t>713-2</t>
  </si>
  <si>
    <t>Stabilizovaný polystyren EPS tl. 130 mm, podlaha</t>
  </si>
  <si>
    <t>-1654180900</t>
  </si>
  <si>
    <t>70,80*1,02</t>
  </si>
  <si>
    <t>188</t>
  </si>
  <si>
    <t>713-3</t>
  </si>
  <si>
    <t>Stabilizovaný polystyren EPS tl. 100 mm, podlaha</t>
  </si>
  <si>
    <t>788057628</t>
  </si>
  <si>
    <t>12,50*1,02</t>
  </si>
  <si>
    <t>189</t>
  </si>
  <si>
    <t>713-4</t>
  </si>
  <si>
    <t>Stabilizovaný polystyren EPS tl. 40 mm, podlaha</t>
  </si>
  <si>
    <t>-472017352</t>
  </si>
  <si>
    <t>(35+35,1+34,4+131,8+131,8+63+21,6+21,6+13,2)*1,02</t>
  </si>
  <si>
    <t>190</t>
  </si>
  <si>
    <t>28376554</t>
  </si>
  <si>
    <t>deska polystyrénová pro snížení kročejového hluku (max. zatížení 4 kN/m2) tl 40mm</t>
  </si>
  <si>
    <t>-226474835</t>
  </si>
  <si>
    <t>191</t>
  </si>
  <si>
    <t>713131145</t>
  </si>
  <si>
    <t>Montáž izolace tepelné stěn a základů lepením bodově rohoží, pásů, dílců, desek - základ sokl</t>
  </si>
  <si>
    <t>-929522890</t>
  </si>
  <si>
    <t>(3,80+1,3+11,90)*0,60</t>
  </si>
  <si>
    <t>(17,40+11,0+3,685+0,085+4,785)*0,60</t>
  </si>
  <si>
    <t>192</t>
  </si>
  <si>
    <t>28376441</t>
  </si>
  <si>
    <t>deska z polystyrénu XPS, hrana rovná a strukturovaný povrch 300kPa tl 60mm</t>
  </si>
  <si>
    <t>-1046164764</t>
  </si>
  <si>
    <t>32,373*1,02</t>
  </si>
  <si>
    <t>193</t>
  </si>
  <si>
    <t>713141151b</t>
  </si>
  <si>
    <t>Montáž izolace tepelné střech plochých kladené volně 2 vrstvy rohoží, pásů, dílců, desek</t>
  </si>
  <si>
    <t>-1372549693</t>
  </si>
  <si>
    <t>194</t>
  </si>
  <si>
    <t>63140403</t>
  </si>
  <si>
    <t>deska tepelně izolační minerální plochých střech dvouvrstvá λ=0,038-0,039 tl 100mm</t>
  </si>
  <si>
    <t>-1576698645</t>
  </si>
  <si>
    <t>227,32*1,02</t>
  </si>
  <si>
    <t>195</t>
  </si>
  <si>
    <t>63140404</t>
  </si>
  <si>
    <t>deska tepelně izolační minerální plochých střech dvouvrstvá λ=0,038-0,039 tl 120mm</t>
  </si>
  <si>
    <t>-607492886</t>
  </si>
  <si>
    <t>196</t>
  </si>
  <si>
    <t>713141311</t>
  </si>
  <si>
    <t>Montáž izolace tepelné střech plochých kladené volně, spádová vrstva</t>
  </si>
  <si>
    <t>727201593</t>
  </si>
  <si>
    <t>197</t>
  </si>
  <si>
    <t>63152-3</t>
  </si>
  <si>
    <t xml:space="preserve">Spádové klíny z min vaty  20-140 mm tl.</t>
  </si>
  <si>
    <t>152909583</t>
  </si>
  <si>
    <t>198</t>
  </si>
  <si>
    <t>713191132</t>
  </si>
  <si>
    <t>Montáž izolace tepelné podlah, stropů vrchem nebo střech překrytí separační fólií z PE</t>
  </si>
  <si>
    <t>-102747118</t>
  </si>
  <si>
    <t>199</t>
  </si>
  <si>
    <t>713-6</t>
  </si>
  <si>
    <t>Dodávka separační folie PVC</t>
  </si>
  <si>
    <t>-563087413</t>
  </si>
  <si>
    <t>497,250*1,15</t>
  </si>
  <si>
    <t>200</t>
  </si>
  <si>
    <t>998713203</t>
  </si>
  <si>
    <t>Přesun hmot procentní pro izolace tepelné v objektech v do 24 m</t>
  </si>
  <si>
    <t>1164674676</t>
  </si>
  <si>
    <t>722</t>
  </si>
  <si>
    <t xml:space="preserve">Zdravotechnika </t>
  </si>
  <si>
    <t>201</t>
  </si>
  <si>
    <t>721-1</t>
  </si>
  <si>
    <t>Zdravotní instalace - dle samostatného rozpočtu</t>
  </si>
  <si>
    <t>2022221912</t>
  </si>
  <si>
    <t>727</t>
  </si>
  <si>
    <t>Zdravotechnika - požární ochrana</t>
  </si>
  <si>
    <t>202</t>
  </si>
  <si>
    <t>727121102</t>
  </si>
  <si>
    <t>Protipožární manžeta D 40 mm z jedné strany dělící konstrukce požární odolnost EI 90</t>
  </si>
  <si>
    <t>-121496084</t>
  </si>
  <si>
    <t>12 "ZT</t>
  </si>
  <si>
    <t xml:space="preserve">6  "ÚT</t>
  </si>
  <si>
    <t>732</t>
  </si>
  <si>
    <t xml:space="preserve">Ústřední vytápění </t>
  </si>
  <si>
    <t>203</t>
  </si>
  <si>
    <t>7321-1</t>
  </si>
  <si>
    <t>Ústřední vytápění - dle samostatného rozpočtu</t>
  </si>
  <si>
    <t>1913801937</t>
  </si>
  <si>
    <t>741</t>
  </si>
  <si>
    <t xml:space="preserve">Elektroinstalace </t>
  </si>
  <si>
    <t>204</t>
  </si>
  <si>
    <t>741-1</t>
  </si>
  <si>
    <t>Elektroinstalace - dle samostatného rozpočtu</t>
  </si>
  <si>
    <t>kol</t>
  </si>
  <si>
    <t>-1452005064</t>
  </si>
  <si>
    <t>205</t>
  </si>
  <si>
    <t>741-2</t>
  </si>
  <si>
    <t>Elektroinstalace, slaboproud - dle samostatného rozpočtu</t>
  </si>
  <si>
    <t>-2020098793</t>
  </si>
  <si>
    <t>751</t>
  </si>
  <si>
    <t>Vzduchotechnika</t>
  </si>
  <si>
    <t>206</t>
  </si>
  <si>
    <t>7511</t>
  </si>
  <si>
    <t>Vzduchotechnika - dle samostatného rozpočtu</t>
  </si>
  <si>
    <t>97955745</t>
  </si>
  <si>
    <t>762</t>
  </si>
  <si>
    <t>Konstrukce tesařské</t>
  </si>
  <si>
    <t>207</t>
  </si>
  <si>
    <t>762430014R</t>
  </si>
  <si>
    <t xml:space="preserve">Provedení kiosků vzduchotechniky  z cementotřískových desek tl 16 mm v rozích sešroubovat pomocí plech úhelníkL40x40x1,5,kotvit ke stropním plechům pomocí úhelíků,kiosky přetáhnout střešní folií, u atiky zatáhnout pod oplechování atiky  5 ks </t>
  </si>
  <si>
    <t>2069804539</t>
  </si>
  <si>
    <t xml:space="preserve">0,33*0,83  "1</t>
  </si>
  <si>
    <t>(0,83+0,33+0,33)*0,60</t>
  </si>
  <si>
    <t xml:space="preserve">0,25*0,25*2     "2a3</t>
  </si>
  <si>
    <t>(0,25+0,25)*2*0,60*2</t>
  </si>
  <si>
    <t xml:space="preserve">0,88*0,75  "4</t>
  </si>
  <si>
    <t>(0,88+0,75)*2*0,60</t>
  </si>
  <si>
    <t xml:space="preserve">0,64*0,30    "5</t>
  </si>
  <si>
    <t>(0,30+0,64+0,30)*0,60</t>
  </si>
  <si>
    <t>208</t>
  </si>
  <si>
    <t>998762203</t>
  </si>
  <si>
    <t>Přesun hmot procentní pro kce tesařské v objektech v do 24 m</t>
  </si>
  <si>
    <t>2120663497</t>
  </si>
  <si>
    <t>763</t>
  </si>
  <si>
    <t>Konstrukce suché výstavby</t>
  </si>
  <si>
    <t>209</t>
  </si>
  <si>
    <t>763122511</t>
  </si>
  <si>
    <t>SDK stěna šachtová tl 65 mm profil UW+2xCW 50 deska 1xDF 15 TI 50 mm 45 kg/m3 EI 30</t>
  </si>
  <si>
    <t>-1214208036</t>
  </si>
  <si>
    <t>(0,40+0,20)*3,05*4</t>
  </si>
  <si>
    <t>(0,20+0,20)*3,05*2</t>
  </si>
  <si>
    <t>(0,40+0,20)*2,65*4</t>
  </si>
  <si>
    <t>(0,20+0,20)*2,65*2</t>
  </si>
  <si>
    <t>(0,65+0,25)*3,0*3</t>
  </si>
  <si>
    <t>(0,20+0,25)*3,0*1</t>
  </si>
  <si>
    <t>(0,40+0,25)*3,0*1</t>
  </si>
  <si>
    <t>(0,35+0,20)*3,0*1</t>
  </si>
  <si>
    <t>(0,75+0,20)*3,0*1</t>
  </si>
  <si>
    <t>210</t>
  </si>
  <si>
    <t>763131415c</t>
  </si>
  <si>
    <t xml:space="preserve">SDK podhled z hladkých děrovaných AKU- desek  1xA 15, TI 80 mm dvouvrstvá spodní kce profil CD+UD</t>
  </si>
  <si>
    <t>-1124369746</t>
  </si>
  <si>
    <t>211</t>
  </si>
  <si>
    <t>763131433a</t>
  </si>
  <si>
    <t>SDK podhled deska 1xDF 15 TI 80 mm 50 kg/m3 dvouvrstvá spodní kce profil CD+UD</t>
  </si>
  <si>
    <t>-676328470</t>
  </si>
  <si>
    <t>24,8+4,0+28,1</t>
  </si>
  <si>
    <t>5,9+25+9,6</t>
  </si>
  <si>
    <t>212</t>
  </si>
  <si>
    <t>763131433b</t>
  </si>
  <si>
    <t>SDK podhled deska 1xH2DF 15 TI 80 mm 50 kg/m3 dvouvrstvá spodní kce profil CD+UD</t>
  </si>
  <si>
    <t>1677778866</t>
  </si>
  <si>
    <t>6,3+6,9</t>
  </si>
  <si>
    <t>213</t>
  </si>
  <si>
    <t>763131452a</t>
  </si>
  <si>
    <t>SDK podhled deska 1xH2 12,5 TI 40mm dvouvrstvá spodní kce profil CD+UD</t>
  </si>
  <si>
    <t>436984552</t>
  </si>
  <si>
    <t xml:space="preserve">2,1+1,7+4,5+2,7+1,4+1,7+0,8+5+1,8+1,5  "1NP</t>
  </si>
  <si>
    <t xml:space="preserve">4,6+5,4+4,5+5,4+4,5+5,4+4,6+5,4    "2NP</t>
  </si>
  <si>
    <t xml:space="preserve">4,6+5,4+4,5+5,4+4,5+5,4+4,6+5,4   "3NP</t>
  </si>
  <si>
    <t>214</t>
  </si>
  <si>
    <t>763131714</t>
  </si>
  <si>
    <t>SDK podhled základní penetrační nátěr</t>
  </si>
  <si>
    <t>1784768581</t>
  </si>
  <si>
    <t>54,0+97,40+13,20+102,8+32,865+6,50</t>
  </si>
  <si>
    <t xml:space="preserve">34,14  "šachta</t>
  </si>
  <si>
    <t>215</t>
  </si>
  <si>
    <t>763164552T</t>
  </si>
  <si>
    <t>SDK obklad kovových kcí tvaru L š přes 0,8 m desky 1xA 15 obklad trubního vedení</t>
  </si>
  <si>
    <t>1652292965</t>
  </si>
  <si>
    <t>(6,0+22,3+1,5+1,5)*1,05</t>
  </si>
  <si>
    <t>216</t>
  </si>
  <si>
    <t>763164652</t>
  </si>
  <si>
    <t>SDK obklad kovových kcí tvaru U š přes 1,2 m desky 1xA 15</t>
  </si>
  <si>
    <t>1813620706</t>
  </si>
  <si>
    <t>(2,50+2,50)*1,3</t>
  </si>
  <si>
    <t>217</t>
  </si>
  <si>
    <t>998763202</t>
  </si>
  <si>
    <t>Přesun hmot procentní pro dřevostavby v objektech v do 24 m</t>
  </si>
  <si>
    <t>1024476423</t>
  </si>
  <si>
    <t>764</t>
  </si>
  <si>
    <t>Konstrukce klempířské</t>
  </si>
  <si>
    <t>218</t>
  </si>
  <si>
    <t>764002871</t>
  </si>
  <si>
    <t>Demontáž lemování zdí do suti</t>
  </si>
  <si>
    <t>652223848</t>
  </si>
  <si>
    <t>219</t>
  </si>
  <si>
    <t>764041321</t>
  </si>
  <si>
    <t>Dilatační připojovací lišta z TiZn lesklého plechu včetně tmelení rš 100 mm</t>
  </si>
  <si>
    <t>-1277788498</t>
  </si>
  <si>
    <t>220</t>
  </si>
  <si>
    <t>764141301</t>
  </si>
  <si>
    <t>Krytina střechy rovné drážkováním ze svitků z TiZn lesklého plechu rš 500 mm sklonu do 30°</t>
  </si>
  <si>
    <t>520591064</t>
  </si>
  <si>
    <t>221</t>
  </si>
  <si>
    <t>764244306</t>
  </si>
  <si>
    <t>Oplechování horních ploch a nadezdívek bez rohů z TiZn lesklého plechu kotvené rš 500 mm</t>
  </si>
  <si>
    <t>814329403</t>
  </si>
  <si>
    <t>222</t>
  </si>
  <si>
    <t>764246300</t>
  </si>
  <si>
    <t>Oplechování parapetů rovných mechanicky kotvené z TiZn lesklého plechu rš 100 mm</t>
  </si>
  <si>
    <t>-224501968</t>
  </si>
  <si>
    <t>2,43*1</t>
  </si>
  <si>
    <t>1,35*1</t>
  </si>
  <si>
    <t>1,73*2</t>
  </si>
  <si>
    <t>1,24*3</t>
  </si>
  <si>
    <t>1,965*1</t>
  </si>
  <si>
    <t>223</t>
  </si>
  <si>
    <t>764246343</t>
  </si>
  <si>
    <t>Oplechování parapetů rovných celoplošně lepené z TiZn lesklého plechu rš 250 mm</t>
  </si>
  <si>
    <t>1342037559</t>
  </si>
  <si>
    <t>5,95*1</t>
  </si>
  <si>
    <t>3,05*5</t>
  </si>
  <si>
    <t>2,15*1</t>
  </si>
  <si>
    <t>3,35*4</t>
  </si>
  <si>
    <t>3,485*2</t>
  </si>
  <si>
    <t>2,265*2</t>
  </si>
  <si>
    <t>2,215*3</t>
  </si>
  <si>
    <t>0,730*1</t>
  </si>
  <si>
    <t>224</t>
  </si>
  <si>
    <t>764341315</t>
  </si>
  <si>
    <t>Lemování rovných zdí střech s krytinou skládanou z TiZn lesklého plechu rš 400 mm</t>
  </si>
  <si>
    <t>-503501639</t>
  </si>
  <si>
    <t>225</t>
  </si>
  <si>
    <t>764541314</t>
  </si>
  <si>
    <t>Žlab podokapní hranatý z TiZn lesklého plechu rš 330 mm</t>
  </si>
  <si>
    <t>1339682379</t>
  </si>
  <si>
    <t>226</t>
  </si>
  <si>
    <t>764541334</t>
  </si>
  <si>
    <t>Roh nebo kout hranatého podokapního žlabu z TiZn lesklého plechu rš 330 mm</t>
  </si>
  <si>
    <t>1596230265</t>
  </si>
  <si>
    <t>227</t>
  </si>
  <si>
    <t>764541345</t>
  </si>
  <si>
    <t>Kotlík oválný (trychtýřový) pro podokapní žlaby z TiZn lesklého plechu 330/80 mm</t>
  </si>
  <si>
    <t>-1807801272</t>
  </si>
  <si>
    <t>228</t>
  </si>
  <si>
    <t>764548302</t>
  </si>
  <si>
    <t>Hranatý svod včetně objímek, kolen, odskoků z TiZn lesklého plechu o straně 80 mm</t>
  </si>
  <si>
    <t>-1100322378</t>
  </si>
  <si>
    <t>229</t>
  </si>
  <si>
    <t>998764203</t>
  </si>
  <si>
    <t>Přesun hmot procentní pro konstrukce klempířské v objektech v do 24 m</t>
  </si>
  <si>
    <t>-935503369</t>
  </si>
  <si>
    <t>766</t>
  </si>
  <si>
    <t>Konstrukce truhlářské</t>
  </si>
  <si>
    <t>230</t>
  </si>
  <si>
    <t>766660171</t>
  </si>
  <si>
    <t>Montáž dveřních křídel otvíravých 1křídlových š do 0,8 m do obložkové zárubně</t>
  </si>
  <si>
    <t>1509491731</t>
  </si>
  <si>
    <t>1+1+5+6+5+5+4+4</t>
  </si>
  <si>
    <t>231</t>
  </si>
  <si>
    <t>76666-1</t>
  </si>
  <si>
    <t xml:space="preserve">Dveře dřevěné vnitřní hladké plné laminované,velikost 800/1970 bílé do obložkové zárubně zámek s vložkou  ozn. 1</t>
  </si>
  <si>
    <t>437251719</t>
  </si>
  <si>
    <t>232</t>
  </si>
  <si>
    <t>76666-2</t>
  </si>
  <si>
    <t xml:space="preserve">Dveře dřevěné vnitřní hladké plné laminované,velikost 800/1970 bílé do obložkové zárubně zámek pro WC, na vnitřní straně s madlem  ozn. 2</t>
  </si>
  <si>
    <t>-1320551998</t>
  </si>
  <si>
    <t>233</t>
  </si>
  <si>
    <t>76666-3</t>
  </si>
  <si>
    <t xml:space="preserve">Dveře dřevěné vnitřní hladké, z 2/3 zasklené laminované,velikost 800/1970 bílé do obložkové zárubně zámek mezipokojový, na vnitřní straně s madlem  ozn. 3</t>
  </si>
  <si>
    <t>-545018864</t>
  </si>
  <si>
    <t>234</t>
  </si>
  <si>
    <t>76666-4</t>
  </si>
  <si>
    <t xml:space="preserve">Dveře dřevěné vnitřní hladké, plné laminované bílé velikost 700/1970  do obložkové zárubně zámek pro WC,  ozn. 4</t>
  </si>
  <si>
    <t>-19231952</t>
  </si>
  <si>
    <t>235</t>
  </si>
  <si>
    <t>766660181</t>
  </si>
  <si>
    <t>Montáž dveřních křídel otvíravých 1křídlových š do 0,8 m požárních do obložkové zárubně</t>
  </si>
  <si>
    <t>1373519037</t>
  </si>
  <si>
    <t>9+1</t>
  </si>
  <si>
    <t>236</t>
  </si>
  <si>
    <t>76666-5</t>
  </si>
  <si>
    <t xml:space="preserve">Dveře dřevěné vnitřní hlsdké polné laminované, bílé vel. 800/1970, do obložkové zárubně, s požární odolností 30 min. zámek s vložkou madlo dle vyhlášky 398/2009 na vnitřní straně  ozn. 5</t>
  </si>
  <si>
    <t>941736163</t>
  </si>
  <si>
    <t>237</t>
  </si>
  <si>
    <t>76666-8</t>
  </si>
  <si>
    <t xml:space="preserve">Dveře dřevěné vnitřní hladké plné laminované, bílé vel. 600/1970, do obložkové zárubně, s požární odolností 30 min. zámek s vložkou bez madla   ozn. 8</t>
  </si>
  <si>
    <t>-1055705806</t>
  </si>
  <si>
    <t>238</t>
  </si>
  <si>
    <t>766660182</t>
  </si>
  <si>
    <t>Montáž dveřních křídel otvíravých 1křídlových š přes 0,8 m požárních do obložkové zárubně</t>
  </si>
  <si>
    <t>-1817751323</t>
  </si>
  <si>
    <t>239</t>
  </si>
  <si>
    <t>76666-7</t>
  </si>
  <si>
    <t>Dveře dřevěné vnitřní plné laminované, bílé vel. 900/1970 do obložkové zárubně jednokřídlové s požární odolnodtí 30 min, zámek s vložkou, bez madla ozn. 7</t>
  </si>
  <si>
    <t>-411296852</t>
  </si>
  <si>
    <t>240</t>
  </si>
  <si>
    <t>766660183</t>
  </si>
  <si>
    <t>Montáž dveřních křídel otvíravých 2křídlových požárních do obložkové zárubně</t>
  </si>
  <si>
    <t>-1505842976</t>
  </si>
  <si>
    <t>241</t>
  </si>
  <si>
    <t>76666-6</t>
  </si>
  <si>
    <t>Dveře dřevěné vnitřní hlsdké plné laminované, bílé vel. 1350/1970 do obložkové zárubně š. hlavního křídla 800mm s požární odolností 30 min. zámek s vložkou madlo dle vyhl. 308/2009 na vnitřní straně ozn. 6</t>
  </si>
  <si>
    <t>330186145</t>
  </si>
  <si>
    <t>242</t>
  </si>
  <si>
    <t>76666-9</t>
  </si>
  <si>
    <t>Dveře dřevěné vnitřní hladké plné laminované, bílé vel. 1500/1970 do obložkové zárubně š. hlavního křídla 900mm s požární odolností 30 min. zámek s vložkou madlo dle vyhl. 308/2009 na vnitřní straně ozn. 9</t>
  </si>
  <si>
    <t>659496908</t>
  </si>
  <si>
    <t>243</t>
  </si>
  <si>
    <t>766660311</t>
  </si>
  <si>
    <t>Montáž posuvných dveří jednokřídlových průchozí šířky do 800 mm do pouzdra s jednou kapsou</t>
  </si>
  <si>
    <t>2014319353</t>
  </si>
  <si>
    <t>244</t>
  </si>
  <si>
    <t>76666-11</t>
  </si>
  <si>
    <t>Dveře dřevěné vnitřní hladké plné laminované, bílé vel. 900/1970 ,včetně obložkové zárubně posuvné</t>
  </si>
  <si>
    <t>-83714105</t>
  </si>
  <si>
    <t>245</t>
  </si>
  <si>
    <t>766682111</t>
  </si>
  <si>
    <t>Montáž zárubní obložkových pro dveře jednokřídlové tl stěny do 170 mm</t>
  </si>
  <si>
    <t>1726003081</t>
  </si>
  <si>
    <t>246</t>
  </si>
  <si>
    <t>611822-1</t>
  </si>
  <si>
    <t>Zárubeň dřevěná laminovaná obložková pro dveře jednokřídlové 60,70,80,a 90/197 pro tl stěny do 17 cm</t>
  </si>
  <si>
    <t>1341644616</t>
  </si>
  <si>
    <t>247</t>
  </si>
  <si>
    <t>766682211</t>
  </si>
  <si>
    <t>Montáž zárubní obložkových protipožárních pro dveře jednokřídlové tl stěny do 170 mm</t>
  </si>
  <si>
    <t>189206723</t>
  </si>
  <si>
    <t>248</t>
  </si>
  <si>
    <t>611822-2</t>
  </si>
  <si>
    <t xml:space="preserve">Zárubeň dřevěná laminovaná obložková  pro dveře jednokřídlové - protipožární  60,70,80,a 90/197 pro tl stěny do 17 cm</t>
  </si>
  <si>
    <t>1091616837</t>
  </si>
  <si>
    <t>249</t>
  </si>
  <si>
    <t>766682221</t>
  </si>
  <si>
    <t>Montáž zárubní obložkových protipožárních pro dveře dvoukřídlové tl stěny do 170 mm</t>
  </si>
  <si>
    <t>-411459388</t>
  </si>
  <si>
    <t>250</t>
  </si>
  <si>
    <t>611822-3</t>
  </si>
  <si>
    <t>Zárubeň dřevěná laminovaná obložková pro dveře protipožární dvoukřídlové 1350,1500/1970 tl. stěny do 17 cm</t>
  </si>
  <si>
    <t>2106395785</t>
  </si>
  <si>
    <t>251</t>
  </si>
  <si>
    <t>766694111</t>
  </si>
  <si>
    <t>Montáž parapetních desek dřevěných nebo plastových šířky do 30 cm délky do 1,0 m</t>
  </si>
  <si>
    <t>499290667</t>
  </si>
  <si>
    <t xml:space="preserve">9   "19</t>
  </si>
  <si>
    <t xml:space="preserve">1  "29</t>
  </si>
  <si>
    <t>252</t>
  </si>
  <si>
    <t>766694112</t>
  </si>
  <si>
    <t>Montáž parapetních desek dřevěných nebo plastových šířky do 30 cm délky do 1,6 m</t>
  </si>
  <si>
    <t>-1383178367</t>
  </si>
  <si>
    <t xml:space="preserve">3  "20</t>
  </si>
  <si>
    <t xml:space="preserve">3  "21</t>
  </si>
  <si>
    <t xml:space="preserve">3  "23</t>
  </si>
  <si>
    <t xml:space="preserve">4  "25</t>
  </si>
  <si>
    <t>4 "27</t>
  </si>
  <si>
    <t>253</t>
  </si>
  <si>
    <t>766694123</t>
  </si>
  <si>
    <t>Montáž parapetních dřevěných nebo plastových šířky přes 30 cm délky do 2,6 m</t>
  </si>
  <si>
    <t>26436715</t>
  </si>
  <si>
    <t xml:space="preserve">1  "22</t>
  </si>
  <si>
    <t xml:space="preserve">1  "24</t>
  </si>
  <si>
    <t xml:space="preserve">1  "26</t>
  </si>
  <si>
    <t xml:space="preserve">1  "28</t>
  </si>
  <si>
    <t>254</t>
  </si>
  <si>
    <t>7666941-1</t>
  </si>
  <si>
    <t>Dodání okeních parapetů , parapetní desky lepené z tvrdého dřeva, včetně provedení nátěrů - šíře do 25 cm nutno přeměřit dle osazení oken</t>
  </si>
  <si>
    <t>572722354</t>
  </si>
  <si>
    <t>0,70*9</t>
  </si>
  <si>
    <t>1,35*3</t>
  </si>
  <si>
    <t>1,50*3</t>
  </si>
  <si>
    <t>1,715*1</t>
  </si>
  <si>
    <t>1,50*4</t>
  </si>
  <si>
    <t>0,725*1</t>
  </si>
  <si>
    <t>255</t>
  </si>
  <si>
    <t>998766203</t>
  </si>
  <si>
    <t>Přesun hmot procentní pro konstrukce truhlářské v objektech v do 24 m</t>
  </si>
  <si>
    <t>545804244</t>
  </si>
  <si>
    <t>767</t>
  </si>
  <si>
    <t>Konstrukce zámečnické</t>
  </si>
  <si>
    <t>256</t>
  </si>
  <si>
    <t>767113110</t>
  </si>
  <si>
    <t>Montáž stěn pro zasklení z Al profilů plochy do 6 m2</t>
  </si>
  <si>
    <t>-98402639</t>
  </si>
  <si>
    <t>257</t>
  </si>
  <si>
    <t>767-10</t>
  </si>
  <si>
    <t>Stěna hliníková prosklená bezpečnostním sklem a podávacím okenkem výsuvným a s dveřmi pravými. Stěna vel. 1980 x 2050 kompletní dodávka ozn. tab. 10</t>
  </si>
  <si>
    <t>286232497</t>
  </si>
  <si>
    <t>258</t>
  </si>
  <si>
    <t>767113130</t>
  </si>
  <si>
    <t>Montáž stěn pro zasklení z Al profilů plochy do 12 m2</t>
  </si>
  <si>
    <t>1671620059</t>
  </si>
  <si>
    <t>259</t>
  </si>
  <si>
    <t>767-13</t>
  </si>
  <si>
    <t xml:space="preserve">Stěna hliníková rohová, prosklená trojsklem, jedno okno otevíravé a sklápěcí, ostatní pevná kompletní dodávka. Stěna vel. 1300 + 1445+935/2800  ozn. tab. 13</t>
  </si>
  <si>
    <t>-1677054060</t>
  </si>
  <si>
    <t>260</t>
  </si>
  <si>
    <t>767161R1-Z1</t>
  </si>
  <si>
    <t>Dodávka a montáž zábradlí schodišťového nerezové dle výkresové dokumetace ozn. Z1</t>
  </si>
  <si>
    <t>1511820677</t>
  </si>
  <si>
    <t>261</t>
  </si>
  <si>
    <t>767161R1-Z2</t>
  </si>
  <si>
    <t>Dodávka a montáž zábradlí schodišťového nerezové dle výkresové dokumetace ozn. Z2</t>
  </si>
  <si>
    <t>-447401574</t>
  </si>
  <si>
    <t>262</t>
  </si>
  <si>
    <t>767161R1-Z3</t>
  </si>
  <si>
    <t>Dodávka a montáž zábradlí schodišťového nerezové dle výkresové dokumetace ozn. Z3</t>
  </si>
  <si>
    <t>569097156</t>
  </si>
  <si>
    <t>263</t>
  </si>
  <si>
    <t>767161R1-Z4</t>
  </si>
  <si>
    <t>Dodávka a montáž zábradlí schodišťového nerezové dle výkresové dokumetace ozn. Z4</t>
  </si>
  <si>
    <t>1508744995</t>
  </si>
  <si>
    <t>264</t>
  </si>
  <si>
    <t>767161R1-Z5</t>
  </si>
  <si>
    <t>Dodávka a montáž zábradlí schodišťového nerezové dle výkresové dokumetace ozn. Z5</t>
  </si>
  <si>
    <t>-32234464</t>
  </si>
  <si>
    <t>265</t>
  </si>
  <si>
    <t>767161R1-Z6</t>
  </si>
  <si>
    <t>Dodávka a montáž zábradlí schodišťového nerezové dle výkresové dokumetace ozn. Z6</t>
  </si>
  <si>
    <t>1309357445</t>
  </si>
  <si>
    <t>266</t>
  </si>
  <si>
    <t>767161R1-Z7</t>
  </si>
  <si>
    <t>Dodávka a montáž zábradlí schodišťového nerezové dle výkresové dokumetace ozn. Z7</t>
  </si>
  <si>
    <t>-1923833877</t>
  </si>
  <si>
    <t>267</t>
  </si>
  <si>
    <t>767161R1-Z8</t>
  </si>
  <si>
    <t>Dodávka a montáž zábradlí trubkové pozinkováno dle výkresové dokumetace ozn. Z8</t>
  </si>
  <si>
    <t>-1323646725</t>
  </si>
  <si>
    <t>268</t>
  </si>
  <si>
    <t>767161R2-Z8</t>
  </si>
  <si>
    <t>Dodávka a montáž madla schodiště trubky nerez 45x2,5mm, 12x zavíčkovat, 18 ks nerezových korevních prvků pro uchycení madla ke stěně</t>
  </si>
  <si>
    <t>328275097</t>
  </si>
  <si>
    <t>269</t>
  </si>
  <si>
    <t>767620125</t>
  </si>
  <si>
    <t>Montáž oken kovových zdvojených otevíravých do zdiva plochy do 0,6 m2</t>
  </si>
  <si>
    <t>985342343</t>
  </si>
  <si>
    <t>0,70*0,65*9</t>
  </si>
  <si>
    <t>270</t>
  </si>
  <si>
    <t>767620-19</t>
  </si>
  <si>
    <t xml:space="preserve">Okno hliníkové, prosklené trojsklem, sklápěcí, doplněné pákovou mechanizací  vel. 700/650  ozn. 19</t>
  </si>
  <si>
    <t>-1516135686</t>
  </si>
  <si>
    <t>271</t>
  </si>
  <si>
    <t>767620126</t>
  </si>
  <si>
    <t>Montáž oken kovových zdvojených otevíravých do zdiva plochy do 1,5 m2</t>
  </si>
  <si>
    <t>-977582846</t>
  </si>
  <si>
    <t>1,35*0,65*3</t>
  </si>
  <si>
    <t>272</t>
  </si>
  <si>
    <t>767620-20</t>
  </si>
  <si>
    <t xml:space="preserve">Okno hliníkové, prosklené trojsklem, sklápěcí, doplněný pákovou mechanizací  vel. 1350/650   ozn. 20</t>
  </si>
  <si>
    <t>-194674216</t>
  </si>
  <si>
    <t>273</t>
  </si>
  <si>
    <t>767620127</t>
  </si>
  <si>
    <t>Montáž oken kovových zdvojených otevíravých do zdiva plochy do 2,5 m2</t>
  </si>
  <si>
    <t>-1172530442</t>
  </si>
  <si>
    <t xml:space="preserve">1,50*1,55*5  "25</t>
  </si>
  <si>
    <t xml:space="preserve">1,5*1,55*5  "27</t>
  </si>
  <si>
    <t>0,725*1,95*1"29</t>
  </si>
  <si>
    <t>0,70*2,40*1"33</t>
  </si>
  <si>
    <t>274</t>
  </si>
  <si>
    <t>767620-25</t>
  </si>
  <si>
    <t xml:space="preserve">Okno hliníkové, prosklené trojsklem, dvoukřídlové, horní křídlo pevné, dolní křídlo sklápěcí  vel. 1500/1550   ozn. 25</t>
  </si>
  <si>
    <t>-1881096575</t>
  </si>
  <si>
    <t>275</t>
  </si>
  <si>
    <t xml:space="preserve">767620-25  Ž</t>
  </si>
  <si>
    <t xml:space="preserve">Dodávka a montáž venkovní  hliníkové žaluzie s ručním ovládáním, včetně tepelně izolačních schránek  pro okno 1500/1550  ozn.25</t>
  </si>
  <si>
    <t>-1675610655</t>
  </si>
  <si>
    <t>276</t>
  </si>
  <si>
    <t>767620-27</t>
  </si>
  <si>
    <t xml:space="preserve">Okno hliníkové, prosklené trojsklem, jednokřídlové, otevíravé s sklápěcí  vel. 1500/1550   ozn. 27</t>
  </si>
  <si>
    <t>872779821</t>
  </si>
  <si>
    <t>277</t>
  </si>
  <si>
    <t xml:space="preserve">767620-27  Ž</t>
  </si>
  <si>
    <t xml:space="preserve">Dodávka a montáž venkovní  hliníkové žaluzie s ručním ovládáním, včetně tepelně izolačních schránek  pro okno 1500/1550  ozn.27</t>
  </si>
  <si>
    <t>-1604108682</t>
  </si>
  <si>
    <t>278</t>
  </si>
  <si>
    <t>767620-29</t>
  </si>
  <si>
    <t xml:space="preserve">Okno hliníkové, prosklené trojsklem, dvoukřídlové, horní křídlo otevíravé s sklápěcí dolní křídlo pevné  vel. 725/1950   ozn. 29</t>
  </si>
  <si>
    <t>879599624</t>
  </si>
  <si>
    <t>279</t>
  </si>
  <si>
    <t>767620-33</t>
  </si>
  <si>
    <t xml:space="preserve">Okno hliníkové, prosklené trojsklem, dvoukřídlové, horní křídlo otevíravé s sklápěcí (levé), dolní křídlo pevné  vel. 700/2400   ozn. 33</t>
  </si>
  <si>
    <t>896547167</t>
  </si>
  <si>
    <t>280</t>
  </si>
  <si>
    <t>767620128</t>
  </si>
  <si>
    <t>Montáž oken kovových zdvojených otevíravých do zdiva plochy přes 2,5 m2</t>
  </si>
  <si>
    <t>644645545</t>
  </si>
  <si>
    <t>1,375*2,8*4 "16</t>
  </si>
  <si>
    <t>1,50*2,80*2" 17</t>
  </si>
  <si>
    <t>1,05*2,80*2" 18</t>
  </si>
  <si>
    <t xml:space="preserve">1,50*1,95*3  "21</t>
  </si>
  <si>
    <t xml:space="preserve">1,75*1,95*1  "22</t>
  </si>
  <si>
    <t xml:space="preserve">1,50*1,95*3"  23</t>
  </si>
  <si>
    <t>1,715*1,95*1" 24</t>
  </si>
  <si>
    <t>1,715*1,55*1"26</t>
  </si>
  <si>
    <t>1,715*1,55*1"28</t>
  </si>
  <si>
    <t>1,19*2,40*1"30</t>
  </si>
  <si>
    <t>1,19*2,40*2"31</t>
  </si>
  <si>
    <t>1,64*2,40*2"32</t>
  </si>
  <si>
    <t>1,0*2,40*1"34</t>
  </si>
  <si>
    <t>281</t>
  </si>
  <si>
    <t>767620-16</t>
  </si>
  <si>
    <t xml:space="preserve">Okno hliníkové, prosklené trojsklem, horní křídlo otevíravé a sklápěcí, dolní pevné,  včetně dodávky a montáže rolety se schránkou v lící fasády  vel. 1375/2800  ozn. 16</t>
  </si>
  <si>
    <t>-1116165578</t>
  </si>
  <si>
    <t>282</t>
  </si>
  <si>
    <t>767620-17</t>
  </si>
  <si>
    <t xml:space="preserve">Okno hliníkové, prosklené trojsklem, horní křídlo otevíravé a sklápěcí, dolní pevné,  bez rolety  vel. 1500/2800  ozn. 17</t>
  </si>
  <si>
    <t>860032607</t>
  </si>
  <si>
    <t>283</t>
  </si>
  <si>
    <t>767620-18</t>
  </si>
  <si>
    <t xml:space="preserve">Okno hliníkové, prosklené trojsklem, horní křídlo otevíravé a sklápěcí, dolní pevné,  bez rolety  vel. 1050/2800  ozn. 18</t>
  </si>
  <si>
    <t>-2005559899</t>
  </si>
  <si>
    <t>284</t>
  </si>
  <si>
    <t>767620-21</t>
  </si>
  <si>
    <t xml:space="preserve">Okno hliníkové, prosklené trojsklem, trojkřídlové, horní a dolní křídlo pevné, střední sklápěcí  vel. 1500/1950  ozn. 21</t>
  </si>
  <si>
    <t>-748967022</t>
  </si>
  <si>
    <t>285</t>
  </si>
  <si>
    <t xml:space="preserve">767620-21  Ž</t>
  </si>
  <si>
    <t xml:space="preserve">Dodávka a montáž venkovní  hliníkové žaluzie s ručním ovládáním, včetně tepelně izolačních schránek  pro okno 1500/1950  ozn.21</t>
  </si>
  <si>
    <t>-1379616452</t>
  </si>
  <si>
    <t>286</t>
  </si>
  <si>
    <t>767620-22</t>
  </si>
  <si>
    <t xml:space="preserve">Okno hliníkové, prosklené trojsklem, trojkřídlové, horní a dolní křídlo pevné, střední sklápěcí  vel. 1715/1950  ozn. 22</t>
  </si>
  <si>
    <t>-940897602</t>
  </si>
  <si>
    <t>287</t>
  </si>
  <si>
    <t xml:space="preserve">767620-22  Ž</t>
  </si>
  <si>
    <t xml:space="preserve">Dodávka a montáž venkovní  hliníkové žaluzie s ručním ovládáním včetně tepelně izolačních schránek  pro okno 1715/1950  ozn.22</t>
  </si>
  <si>
    <t>-1260066454</t>
  </si>
  <si>
    <t>288</t>
  </si>
  <si>
    <t>767620-23</t>
  </si>
  <si>
    <t xml:space="preserve">Okno hliníkové, prosklené trojsklem, dvoukřídlové, horní  křídlo otevíravé a sklápěcí, dolní křídlo pevné  vel. 1500/1950  ozn. 23</t>
  </si>
  <si>
    <t>-761864873</t>
  </si>
  <si>
    <t>289</t>
  </si>
  <si>
    <t xml:space="preserve">767620-23  Ž</t>
  </si>
  <si>
    <t xml:space="preserve">Dodávka a montáž venkovní  hliníkové žaluzie s ručním ovládáním, včetně tepelně izolačních schránek  pro okno 1500/1950  ozn.23</t>
  </si>
  <si>
    <t>1393682193</t>
  </si>
  <si>
    <t>290</t>
  </si>
  <si>
    <t>767620-24</t>
  </si>
  <si>
    <t xml:space="preserve">Okno hliníkové, prosklené trojsklem, dvoukřídlové, horní  křídlo otevíravé a sklápěcí, dolní křídlo pevné  vel. 1715/1950  ozn. 24</t>
  </si>
  <si>
    <t>1512075046</t>
  </si>
  <si>
    <t>291</t>
  </si>
  <si>
    <t xml:space="preserve">767620-24  Ž</t>
  </si>
  <si>
    <t xml:space="preserve">Dodávka a montáž venkovní  hliníkové žaluzie s ručním ovládáním, včetně tepelně izolačních schránek  pro okno 1715/1950  ozn.24</t>
  </si>
  <si>
    <t>-1242210165</t>
  </si>
  <si>
    <t>292</t>
  </si>
  <si>
    <t>767620-26</t>
  </si>
  <si>
    <t xml:space="preserve">Okno hliníkové, prosklené trojsklem, dvoukřídlové, horní  křídlo pevné, dolní křídlo sklápěcí  vel. 1715/1550  ozn. 26</t>
  </si>
  <si>
    <t>-405114142</t>
  </si>
  <si>
    <t>293</t>
  </si>
  <si>
    <t xml:space="preserve">767620-26  Ž</t>
  </si>
  <si>
    <t xml:space="preserve">Dodávka a montáž venkovní  hliníkové žaluzie s ručním ovládáním, včetně tepelně izolačních schránek  pro okno 1715/1550  ozn.26</t>
  </si>
  <si>
    <t>217921679</t>
  </si>
  <si>
    <t>294</t>
  </si>
  <si>
    <t>767620-28</t>
  </si>
  <si>
    <t xml:space="preserve">Okno hliníkové, prosklené trojsklem, jednokřídlové, otevíravé a  sklápěcí  vel. 1715/1550  ozn. 28</t>
  </si>
  <si>
    <t>850935286</t>
  </si>
  <si>
    <t>295</t>
  </si>
  <si>
    <t xml:space="preserve">767620-28  Ž</t>
  </si>
  <si>
    <t xml:space="preserve">Dodávka a montáž venkovní  hliníkové žaluzie s ručním ovládáním, včetně tepelně izolačních schránek  pro okno 1715/1550  ozn.28</t>
  </si>
  <si>
    <t>-1874960702</t>
  </si>
  <si>
    <t>296</t>
  </si>
  <si>
    <t>767620-30</t>
  </si>
  <si>
    <t xml:space="preserve">Dveře balkonové hliníkové, prosklené trojsklem, dvoukřídlové,  otevíravé a  sklápěcí, včetně doplnění na vnější stranu zábradlí    vel. 1190/2400  ozn. 30</t>
  </si>
  <si>
    <t>-371054140</t>
  </si>
  <si>
    <t>297</t>
  </si>
  <si>
    <t>767620-31</t>
  </si>
  <si>
    <t xml:space="preserve">Okno hliníkové, prosklené trojsklem, čtyřkřídlové, horní křídla otevíravá a sklápěcí, dolní křídla pevná    vel. 1190/2400  ozn. 31</t>
  </si>
  <si>
    <t>-1970036067</t>
  </si>
  <si>
    <t>298</t>
  </si>
  <si>
    <t>767620-32</t>
  </si>
  <si>
    <t xml:space="preserve">Okno hliníkové, prosklené trojsklem, tříkřídlové, horní křídlo otevíravé a sklápěcí, dolní a boční křídla pevná (dělení dle vstupních dveří)   vel. 1640/2400  ozn. 32</t>
  </si>
  <si>
    <t>-456503460</t>
  </si>
  <si>
    <t>299</t>
  </si>
  <si>
    <t>767620-34</t>
  </si>
  <si>
    <t xml:space="preserve">Okno hliníkové, prosklené trojsklem, jednokřídlové pevné s požární odolností 30 min.   vel. 1100/2400  ozn. 34</t>
  </si>
  <si>
    <t>-409727810</t>
  </si>
  <si>
    <t>300</t>
  </si>
  <si>
    <t>767640112</t>
  </si>
  <si>
    <t>Montáž dveří ocelových vchodových jednokřídlových s nadsvětlíkem</t>
  </si>
  <si>
    <t>187334697</t>
  </si>
  <si>
    <t>301</t>
  </si>
  <si>
    <t>76764-14</t>
  </si>
  <si>
    <t xml:space="preserve">Dveře hliníkové plné, pravé ven otevíravé š. 1000/2000 mm (1150/2800)s nadsvětlíkem proskleným trojsklem, nadsvěrlík vyklápěcí, zámek s bezpečnostní vložkou, včetně dodávky a montáže rolety se schránkou v lící fasády  Ozn. 14P</t>
  </si>
  <si>
    <t>1168985186</t>
  </si>
  <si>
    <t>302</t>
  </si>
  <si>
    <t>76764-15</t>
  </si>
  <si>
    <t xml:space="preserve">Dveře hliníkové plné, pravé dovnitř otevíravé š. 900/2000 mm (1050/2800) s nadsvětlíkem proskleným trojsklem, nadsvěrlík vyklápěcí, zámek s bezpečnostní vložkou, včetně dodávky a montáž  rolety se schránkou v lící fasády  Ozn. 15P</t>
  </si>
  <si>
    <t>2064870568</t>
  </si>
  <si>
    <t>303</t>
  </si>
  <si>
    <t>767640222</t>
  </si>
  <si>
    <t>Montáž dveří ocelových vchodových dvoukřídlových s nadsvětlíkem</t>
  </si>
  <si>
    <t>1494928812</t>
  </si>
  <si>
    <t>304</t>
  </si>
  <si>
    <t>767640-35</t>
  </si>
  <si>
    <t>Dveře hliníkové vstupní, dvoukřídlové prosklené bezpečnostním trojsklem, š. hlavního křídla min 90 mm, levé, dovnitř otevíravé, nadsvětlík sklápěcí bezpečnostní zámek,včetně elektrického ovládání, madlo dle vyhl. 308/2009 vel.(1640/2800) ozn. 35L</t>
  </si>
  <si>
    <t>995798431</t>
  </si>
  <si>
    <t>305</t>
  </si>
  <si>
    <t>767640-36</t>
  </si>
  <si>
    <t>Dveře hliníkové vstupní, dvoukřídlové prosklené bezpečnostním trojsklem, š. hlavního křídla min 90 mm, levé, dovnitř otevíravé, nadsvětlík sklápěcí bezpečnostní zámek,včetně elektrického ovládání, madlo dle vyhl. 308/2009 vel.(2240/2800) ozn. 36L</t>
  </si>
  <si>
    <t>-1597698085</t>
  </si>
  <si>
    <t>306</t>
  </si>
  <si>
    <t>767640-37</t>
  </si>
  <si>
    <t xml:space="preserve"> Dodávka+ montáž příplatek na zřízení systému centrálního klíče</t>
  </si>
  <si>
    <t>1675511122</t>
  </si>
  <si>
    <t>307</t>
  </si>
  <si>
    <t>998767203</t>
  </si>
  <si>
    <t>Přesun hmot procentní pro zámečnické konstrukce v objektech v do 24 m</t>
  </si>
  <si>
    <t>219581643</t>
  </si>
  <si>
    <t>771</t>
  </si>
  <si>
    <t>Podlahy z dlaždic</t>
  </si>
  <si>
    <t>308</t>
  </si>
  <si>
    <t>771274114</t>
  </si>
  <si>
    <t>Montáž obkladů stupnic z dlaždic keramických flexibilní lepidlo š do 350 mm</t>
  </si>
  <si>
    <t>191518599</t>
  </si>
  <si>
    <t>1,10*18</t>
  </si>
  <si>
    <t>1,10*17*2</t>
  </si>
  <si>
    <t>309</t>
  </si>
  <si>
    <t>771274232</t>
  </si>
  <si>
    <t>Montáž obkladů podstupnic z dlaždic hladkých keramických flexibilní lepidlo v do 200 mm</t>
  </si>
  <si>
    <t>1355582433</t>
  </si>
  <si>
    <t>1,10*21</t>
  </si>
  <si>
    <t>1,10*19*2</t>
  </si>
  <si>
    <t>310</t>
  </si>
  <si>
    <t>771274-1</t>
  </si>
  <si>
    <t xml:space="preserve">Dodávka dlaždic keramických schodiště a podesty neklouzavý povrch (min R10),schodišťová ramena budou mít první a poslední stupeň barevně odlišný,  cena dle dodávky a výběru investora</t>
  </si>
  <si>
    <t>2065581095</t>
  </si>
  <si>
    <t xml:space="preserve">4,936*1,04  "podesty</t>
  </si>
  <si>
    <t xml:space="preserve">64,90*0,16*1,1  "podstupnice</t>
  </si>
  <si>
    <t>57,20*0,315*1,1 "stupnice</t>
  </si>
  <si>
    <t>311</t>
  </si>
  <si>
    <t>771474113</t>
  </si>
  <si>
    <t>Montáž soklíků z dlaždic keramických rovných flexibilní lepidlo v do 120 mm</t>
  </si>
  <si>
    <t>1279131975</t>
  </si>
  <si>
    <t xml:space="preserve">0,10+0,30+0,30+0,61+1,10+0,10+5,79+0,5+0,5+1,0    "101</t>
  </si>
  <si>
    <t>2,05-1,20+2,65+0,10+0,30</t>
  </si>
  <si>
    <t>0,30+0,10+3,35-0,8+0,30+0,25+1,6+0,08+2,06+0,20</t>
  </si>
  <si>
    <t>0,20+1,87+0,115+1,79+0,115+0,90+0,30-0,7-0,7</t>
  </si>
  <si>
    <t>6,80-0,8+0,2+0,2-0,8+0,2+0,2</t>
  </si>
  <si>
    <t xml:space="preserve">Mezisoučet    101</t>
  </si>
  <si>
    <t>0,10+0,30+0,30+2,0</t>
  </si>
  <si>
    <t>2,05-1,2+2,65+0,10+0,30+0,30+0,10</t>
  </si>
  <si>
    <t>11,65-1,35+0,20+0,20-0,8-0,8-0,8</t>
  </si>
  <si>
    <t xml:space="preserve">Mezisoučet  201</t>
  </si>
  <si>
    <t>0,10+0,30+0,30+3,30</t>
  </si>
  <si>
    <t xml:space="preserve">Mezisoučet  301</t>
  </si>
  <si>
    <t>3,25+2,05-1,2+2,65+0,13+0,30+0,30+0,10</t>
  </si>
  <si>
    <t>7,20-1,35+0,20+0,20-0,8</t>
  </si>
  <si>
    <t>2,015+0,115-0,8</t>
  </si>
  <si>
    <t xml:space="preserve">Mezisoučet  401</t>
  </si>
  <si>
    <t xml:space="preserve">(4,325+2,014)*2   "410</t>
  </si>
  <si>
    <t>-0,80-0,7+0,3+0,3</t>
  </si>
  <si>
    <t>Mezisoučet 410</t>
  </si>
  <si>
    <t>312</t>
  </si>
  <si>
    <t>77147-1</t>
  </si>
  <si>
    <t>Soklík keramický v=10 cm, cena dle dodávky a výběru investora</t>
  </si>
  <si>
    <t>1037296692</t>
  </si>
  <si>
    <t>89,568*1,04</t>
  </si>
  <si>
    <t>313</t>
  </si>
  <si>
    <t>771474133</t>
  </si>
  <si>
    <t>Montáž soklíků z dlaždic keramických schodišťových stupňovitých flexibilní lepidlo v do 120 mm</t>
  </si>
  <si>
    <t>1141512969</t>
  </si>
  <si>
    <t>0,61+1,10+1,16+2,44+0,935+2,44 "1NP</t>
  </si>
  <si>
    <t>0,315+0,315+1,11+1,185+4,737 "2NP</t>
  </si>
  <si>
    <t xml:space="preserve">0,315+0,315+1,11+1,185+4,737  "3NP</t>
  </si>
  <si>
    <t>314</t>
  </si>
  <si>
    <t>771474-2</t>
  </si>
  <si>
    <t>Dodávka soklíků keramických - schodiště, cena dle dodávky a výběru investora</t>
  </si>
  <si>
    <t>1298060775</t>
  </si>
  <si>
    <t>24,009*1,04</t>
  </si>
  <si>
    <t>315</t>
  </si>
  <si>
    <t>771574113</t>
  </si>
  <si>
    <t>Montáž podlah keramických režných hladkých lepených flexibilním lepidlem do 12 ks/m2 - vstupní prostory</t>
  </si>
  <si>
    <t>-1225859511</t>
  </si>
  <si>
    <t xml:space="preserve">47,50  "1NP</t>
  </si>
  <si>
    <t xml:space="preserve">35,0   "2NP</t>
  </si>
  <si>
    <t xml:space="preserve">35,1   "3NP</t>
  </si>
  <si>
    <t xml:space="preserve">24,80    "4 NP </t>
  </si>
  <si>
    <t>316</t>
  </si>
  <si>
    <t>77157-1</t>
  </si>
  <si>
    <t xml:space="preserve">Dodávka dlaždic keramických neklouzavý povrch (min. R10) - vstupní prostory  hala - cena dle dodávky a výběru investora</t>
  </si>
  <si>
    <t>1862750365</t>
  </si>
  <si>
    <t>142,400*1,04</t>
  </si>
  <si>
    <t>317</t>
  </si>
  <si>
    <t>1688035497</t>
  </si>
  <si>
    <t>1,10*1,16</t>
  </si>
  <si>
    <t>0,935*1,10</t>
  </si>
  <si>
    <t xml:space="preserve">1,11*1,185*2  "podesta 2 a 3NP</t>
  </si>
  <si>
    <t>318</t>
  </si>
  <si>
    <t>771574116</t>
  </si>
  <si>
    <t>Montáž podlah keramických režných hladkých lepených flexibilním lepidlem do 25 ks/m2 - koupelny, WC, sklad</t>
  </si>
  <si>
    <t>1841290882</t>
  </si>
  <si>
    <t xml:space="preserve">2,1+1,7+4,5+2,7+1,4+1,7+0,8+5+1,8+1,5   "1NP</t>
  </si>
  <si>
    <t xml:space="preserve">5,4+5,4+5,4+5,4   "2NP</t>
  </si>
  <si>
    <t xml:space="preserve">5,4+5,4+5,4+5,4   "3NP</t>
  </si>
  <si>
    <t xml:space="preserve">6,3+6,9+9,6    "4NP</t>
  </si>
  <si>
    <t>319</t>
  </si>
  <si>
    <t>77157-2a</t>
  </si>
  <si>
    <t>Dodávka dlaždic keramických - koupelny WC, neklouzavý povrch (min. R10) - cena dle dodávky a výběru investora</t>
  </si>
  <si>
    <t>-553551843</t>
  </si>
  <si>
    <t>148,096*1,04</t>
  </si>
  <si>
    <t>320</t>
  </si>
  <si>
    <t>771579191</t>
  </si>
  <si>
    <t>Příplatek k montáž podlah keramických za plochu do 5 m2</t>
  </si>
  <si>
    <t>-243789063</t>
  </si>
  <si>
    <t xml:space="preserve">2,1+1,7+4,5+2,7+1,4+1,7+0,8+1,8+1,5   "1NP</t>
  </si>
  <si>
    <t>321</t>
  </si>
  <si>
    <t>771579192</t>
  </si>
  <si>
    <t>Příplatek k montáž podlah keramických za omezený prostor</t>
  </si>
  <si>
    <t>-11696841</t>
  </si>
  <si>
    <t>322</t>
  </si>
  <si>
    <t>771121011</t>
  </si>
  <si>
    <t>Nátěr penetrační na podlahu</t>
  </si>
  <si>
    <t>-1947457863</t>
  </si>
  <si>
    <t>142,40+89,20 "podlahy</t>
  </si>
  <si>
    <t xml:space="preserve">4,936  "podesty</t>
  </si>
  <si>
    <t xml:space="preserve">64,90*0,16  "podstupnice</t>
  </si>
  <si>
    <t>57,20*0,315"stupnice</t>
  </si>
  <si>
    <t>323</t>
  </si>
  <si>
    <t>998771203</t>
  </si>
  <si>
    <t>Přesun hmot procentní pro podlahy z dlaždic v objektech v do 24 m</t>
  </si>
  <si>
    <t>-1463042317</t>
  </si>
  <si>
    <t>775</t>
  </si>
  <si>
    <t>Podlahy skládané</t>
  </si>
  <si>
    <t>324</t>
  </si>
  <si>
    <t>775413120</t>
  </si>
  <si>
    <t>Montáž podlahové lišty ze dřeva tvrdého nebo měkkého připevněné vruty s přetmelením</t>
  </si>
  <si>
    <t>1542979482</t>
  </si>
  <si>
    <t xml:space="preserve">(8,525+6,20)*2   "103</t>
  </si>
  <si>
    <t xml:space="preserve">0,30*4  "sloup</t>
  </si>
  <si>
    <t>-1,70-0,80</t>
  </si>
  <si>
    <t>-1,05+0,10+0,10</t>
  </si>
  <si>
    <t>-1,375-1,375+0,25+0,25</t>
  </si>
  <si>
    <t>Součet 103</t>
  </si>
  <si>
    <t>325</t>
  </si>
  <si>
    <t>77541-1</t>
  </si>
  <si>
    <t>Dodávka podlahové lišty dřevěné - cena dle dodávky a výběru investora</t>
  </si>
  <si>
    <t>-693482462</t>
  </si>
  <si>
    <t>22,800*1,02</t>
  </si>
  <si>
    <t>326</t>
  </si>
  <si>
    <t>775511419-R</t>
  </si>
  <si>
    <t>Dřevěné vrstvené podlahové vlysy tl. 12 mm, včetně podkladové podložky tl. 3 mm</t>
  </si>
  <si>
    <t>1279869135</t>
  </si>
  <si>
    <t>327</t>
  </si>
  <si>
    <t>775591311</t>
  </si>
  <si>
    <t>Podlahy dřevěné, základní lak</t>
  </si>
  <si>
    <t>1719109901</t>
  </si>
  <si>
    <t>328</t>
  </si>
  <si>
    <t>775591312</t>
  </si>
  <si>
    <t>Podlahy dřevěné, vrchní lak pro běžnou zátěž</t>
  </si>
  <si>
    <t>49147562</t>
  </si>
  <si>
    <t>329</t>
  </si>
  <si>
    <t>775591316</t>
  </si>
  <si>
    <t>Podlahy dřevěné, mezibroušení mezi vrstvami laku</t>
  </si>
  <si>
    <t>1597201493</t>
  </si>
  <si>
    <t>330</t>
  </si>
  <si>
    <t>775591411</t>
  </si>
  <si>
    <t>Podlahy dřevěné, nátěr olejem a voskování</t>
  </si>
  <si>
    <t>209012917</t>
  </si>
  <si>
    <t>331</t>
  </si>
  <si>
    <t>998775203</t>
  </si>
  <si>
    <t>Přesun hmot procentní pro podlahy dřevěné v objektech v do 24 m</t>
  </si>
  <si>
    <t>-306725728</t>
  </si>
  <si>
    <t>776</t>
  </si>
  <si>
    <t>Podlahy povlakové</t>
  </si>
  <si>
    <t>332</t>
  </si>
  <si>
    <t>776121111</t>
  </si>
  <si>
    <t>Vodou ředitelná penetrace savého podkladu povlakových podlah ředěná v poměru 1:3</t>
  </si>
  <si>
    <t>957836447</t>
  </si>
  <si>
    <t>333</t>
  </si>
  <si>
    <t>776141111</t>
  </si>
  <si>
    <t>Vyrovnání podkladu povlakových podlah stěrkou pevnosti 20 MPa tl 3 mm</t>
  </si>
  <si>
    <t>300675321</t>
  </si>
  <si>
    <t>334</t>
  </si>
  <si>
    <t>776221111</t>
  </si>
  <si>
    <t>Lepení pásů z PVC standardním lepidlem</t>
  </si>
  <si>
    <t>-128777738</t>
  </si>
  <si>
    <t xml:space="preserve">49,2+8,3+8,9+6,4   "1NP</t>
  </si>
  <si>
    <t xml:space="preserve">4,6+8,3+19,9+4,5+28,6+4,5+28,6+4,6+8,3+19,9    "2 NP</t>
  </si>
  <si>
    <t xml:space="preserve">4,6+8,3+19,9+4,5+28,6+4,5+28,6+4,6+8,3+19,9    "3NP</t>
  </si>
  <si>
    <t>4,0+28,1+5,9+25,0 "4NP</t>
  </si>
  <si>
    <t>335</t>
  </si>
  <si>
    <t>77666-1</t>
  </si>
  <si>
    <t>Dodávka podlahové krytina PVC - cena dle dodávky a výběru investora</t>
  </si>
  <si>
    <t>-859052783</t>
  </si>
  <si>
    <t>399,400*1,03</t>
  </si>
  <si>
    <t>336</t>
  </si>
  <si>
    <t>776411111</t>
  </si>
  <si>
    <t>Montáž obvodových soklíků výšky do 80 mm</t>
  </si>
  <si>
    <t>1054025093</t>
  </si>
  <si>
    <t xml:space="preserve">(5,585+6,25+0,115+3,875)*2    "104</t>
  </si>
  <si>
    <t>-0,7-0,9-0,8-3,0</t>
  </si>
  <si>
    <t>0,2+0,2+0,25+0,25+0,3+0,3</t>
  </si>
  <si>
    <t xml:space="preserve">(3,875+2,055)*2      "105</t>
  </si>
  <si>
    <t>-0,80-2,10+0,25+0,25</t>
  </si>
  <si>
    <t xml:space="preserve">(3,28+2,75)*2    "108</t>
  </si>
  <si>
    <t>-2,0-0,9-0,8+0,3+0,3</t>
  </si>
  <si>
    <t xml:space="preserve">6,28*0,1  "sloup</t>
  </si>
  <si>
    <t xml:space="preserve">(1,925+3,28)*2   "117</t>
  </si>
  <si>
    <t>-0,8+0,2+0,2</t>
  </si>
  <si>
    <t xml:space="preserve">(3,0+1,50)*2*2      "202,   214</t>
  </si>
  <si>
    <t>(-0,8-0,8-0,8+0,2+0,2)*2</t>
  </si>
  <si>
    <t xml:space="preserve">(3,435+2,41)*2*2   "  203,    215</t>
  </si>
  <si>
    <t>(-0,9-0,6-2,41-2,0-0,8)*2</t>
  </si>
  <si>
    <t xml:space="preserve">(3,435+5,80)*2*2   "   204, 216</t>
  </si>
  <si>
    <t>-0,8*2</t>
  </si>
  <si>
    <t xml:space="preserve">(3,0+1,50)*2*2  "206, 210</t>
  </si>
  <si>
    <t>(-0,80-0,80-0,80+0,2+0,2)*2</t>
  </si>
  <si>
    <t xml:space="preserve">(3,435+8,325)*2*2    "208,  212</t>
  </si>
  <si>
    <t>(-0,8-1,8-2,6)*2</t>
  </si>
  <si>
    <t xml:space="preserve">(3,0+1,50)*2*2      "302,   314</t>
  </si>
  <si>
    <t xml:space="preserve">(3,435+2,41)*2*2   "  303,    315</t>
  </si>
  <si>
    <t xml:space="preserve">(3,435+5,80)*2*2   "   304, 316</t>
  </si>
  <si>
    <t xml:space="preserve">(3,0+1,50)*2*2  "306, 310</t>
  </si>
  <si>
    <t xml:space="preserve">(3,435+8,325)*2*2    "308,  312</t>
  </si>
  <si>
    <t xml:space="preserve">(2,135+1,92)*2    "402</t>
  </si>
  <si>
    <t>-0,8-0,8-0,8+0,2+0,2</t>
  </si>
  <si>
    <t xml:space="preserve">(4,905+5,72)*2   "403</t>
  </si>
  <si>
    <t>-0,8-0,6-3,50</t>
  </si>
  <si>
    <t xml:space="preserve">(2,52+2,38)*2    "406</t>
  </si>
  <si>
    <t>-0,8-0,8-1,35</t>
  </si>
  <si>
    <t xml:space="preserve">(4,445+5,635)*2    "407</t>
  </si>
  <si>
    <t>-0,8-2,7-0,6</t>
  </si>
  <si>
    <t>337</t>
  </si>
  <si>
    <t>77641-1</t>
  </si>
  <si>
    <t>Dodávka soklíků PVC - cena ddle dodávky a výbšru zákazníka</t>
  </si>
  <si>
    <t>934629167</t>
  </si>
  <si>
    <t>231,6*1,02</t>
  </si>
  <si>
    <t>338</t>
  </si>
  <si>
    <t>998776203</t>
  </si>
  <si>
    <t>Přesun hmot procentní pro podlahy povlakové v objektech v do 24 m</t>
  </si>
  <si>
    <t>595049526</t>
  </si>
  <si>
    <t>781</t>
  </si>
  <si>
    <t>Dokončovací práce - obklady</t>
  </si>
  <si>
    <t>339</t>
  </si>
  <si>
    <t>781474115</t>
  </si>
  <si>
    <t>Montáž obkladů vnitřních keramických hladkých do 25 ks/m2 lepených flexibilním lepidlem</t>
  </si>
  <si>
    <t>-634277775</t>
  </si>
  <si>
    <t xml:space="preserve">(1,0+2,06)*2*1,80   "106</t>
  </si>
  <si>
    <t>-0,70*1,80*2</t>
  </si>
  <si>
    <t xml:space="preserve">(1,0+1,60)*2*1,80   "107</t>
  </si>
  <si>
    <t>-0,70*1,8</t>
  </si>
  <si>
    <t xml:space="preserve">(2,52+1,80)*2*1,80   "109</t>
  </si>
  <si>
    <t>-0,80*1,80</t>
  </si>
  <si>
    <t xml:space="preserve">(1,79+1,50)*2*1,80  "110</t>
  </si>
  <si>
    <t>-0,70*1,80*3</t>
  </si>
  <si>
    <t xml:space="preserve">(0,90+1,50)*2*1,80   "111</t>
  </si>
  <si>
    <t>-0,70*1,80</t>
  </si>
  <si>
    <t xml:space="preserve">(1,85+0,90)*2*1,80   "112</t>
  </si>
  <si>
    <t xml:space="preserve">(0,80+0,90)*2*1,80    "113</t>
  </si>
  <si>
    <t>-0,60*1,80</t>
  </si>
  <si>
    <t xml:space="preserve">(1,87+2,715)*2*1,80    "114</t>
  </si>
  <si>
    <t>0,10*1,80*2</t>
  </si>
  <si>
    <t xml:space="preserve">(1,125+1,60)*2*1,80   "115</t>
  </si>
  <si>
    <t xml:space="preserve">(0,915+1,60)*2*1,80   "116</t>
  </si>
  <si>
    <t xml:space="preserve">(2,10+2,41+0,60)*1,35*2    "203,   215</t>
  </si>
  <si>
    <t xml:space="preserve">(3,0+1,82)*2*2,10*2      "205,   217</t>
  </si>
  <si>
    <t>-0,70*0,35*2</t>
  </si>
  <si>
    <t xml:space="preserve">0,25*0,35*2*2  "ostění</t>
  </si>
  <si>
    <t xml:space="preserve">0,70*0,25*2  "parapet</t>
  </si>
  <si>
    <t xml:space="preserve">(1,80+2,60)*1,35*2     "207,   211</t>
  </si>
  <si>
    <t xml:space="preserve">(3,0+1,82)*2*2,10*2    "209,   213</t>
  </si>
  <si>
    <t xml:space="preserve">Mezisoučet  2NP</t>
  </si>
  <si>
    <t xml:space="preserve">(2,10+2,41+0,60)*1,35*2    "303,   315</t>
  </si>
  <si>
    <t xml:space="preserve">(3,0+1,82)*2*2,10*2      "305,   317</t>
  </si>
  <si>
    <t xml:space="preserve">-0,70*0,35*2  "okno</t>
  </si>
  <si>
    <t xml:space="preserve">(1,80+2,60)*1,35*2     "307,   311</t>
  </si>
  <si>
    <t xml:space="preserve">(3,0+1,82)*2*2,10*2    "309,   313</t>
  </si>
  <si>
    <t xml:space="preserve">Mezisoučet  3NP</t>
  </si>
  <si>
    <t xml:space="preserve">(0,60+3,60)*1,35    "403</t>
  </si>
  <si>
    <t xml:space="preserve">(1,92+3,470)*2*2,10     "404</t>
  </si>
  <si>
    <t>-0,70*0,35</t>
  </si>
  <si>
    <t>0,25*0,35*2</t>
  </si>
  <si>
    <t>0,70*0,25</t>
  </si>
  <si>
    <t xml:space="preserve">(0,60+2,70)*1,35    "407</t>
  </si>
  <si>
    <t xml:space="preserve">(3,0+2,38)*2*2,10    "408</t>
  </si>
  <si>
    <t xml:space="preserve">Mezisoučet   4NP</t>
  </si>
  <si>
    <t>340</t>
  </si>
  <si>
    <t>78147-1</t>
  </si>
  <si>
    <t>Dodávka obkladů keramických, cena dle dodávky a výběru investora</t>
  </si>
  <si>
    <t>-612388303</t>
  </si>
  <si>
    <t>341,612*1,04</t>
  </si>
  <si>
    <t>341</t>
  </si>
  <si>
    <t>781479191</t>
  </si>
  <si>
    <t>Příplatek k montáži obkladů vnitřních keramických hladkých za plochu do 10 m2</t>
  </si>
  <si>
    <t>-2057383113</t>
  </si>
  <si>
    <t>342</t>
  </si>
  <si>
    <t>998781203</t>
  </si>
  <si>
    <t>Přesun hmot procentní pro obklady keramické v objektech v do 24 m</t>
  </si>
  <si>
    <t>-147773563</t>
  </si>
  <si>
    <t>783</t>
  </si>
  <si>
    <t>Dokončovací práce - nátěry</t>
  </si>
  <si>
    <t>343</t>
  </si>
  <si>
    <t>783813101</t>
  </si>
  <si>
    <t>Penetrační syntetický nátěr hladkých betonových povrchů</t>
  </si>
  <si>
    <t>-48676076</t>
  </si>
  <si>
    <t xml:space="preserve">117,823  "výtah stěny</t>
  </si>
  <si>
    <t xml:space="preserve">5,247  "výtah strop</t>
  </si>
  <si>
    <t>344</t>
  </si>
  <si>
    <t>783817401</t>
  </si>
  <si>
    <t>Krycí dvojnásobný syntetický nátěr hladkých betonových povrchů</t>
  </si>
  <si>
    <t>-695706159</t>
  </si>
  <si>
    <t>345</t>
  </si>
  <si>
    <t>783933151</t>
  </si>
  <si>
    <t>Penetrační epoxidový nátěr hladkých betonových podlah</t>
  </si>
  <si>
    <t>1357193089</t>
  </si>
  <si>
    <t xml:space="preserve">2,65+1,95  "podlaha výtahu</t>
  </si>
  <si>
    <t>1,25*0,15</t>
  </si>
  <si>
    <t xml:space="preserve">12,5  "118</t>
  </si>
  <si>
    <t>346</t>
  </si>
  <si>
    <t>783937161</t>
  </si>
  <si>
    <t>Krycí dvojnásobný epoxidový vodou ředitelný nátěr betonové podlahy</t>
  </si>
  <si>
    <t>1095187690</t>
  </si>
  <si>
    <t>784</t>
  </si>
  <si>
    <t>Dokončovací práce - malby a tapety</t>
  </si>
  <si>
    <t>347</t>
  </si>
  <si>
    <t>784181101</t>
  </si>
  <si>
    <t>Základní akrylátová jednonásobná penetrace podkladu v místnostech výšky do 3,80m</t>
  </si>
  <si>
    <t>1023473128</t>
  </si>
  <si>
    <t>0,542 " Plocha přes 4 m</t>
  </si>
  <si>
    <t xml:space="preserve">-2,272  "plocha přes 4m</t>
  </si>
  <si>
    <t xml:space="preserve">-1,544   "plocha přes 4m</t>
  </si>
  <si>
    <t xml:space="preserve">-4,4  "plocha přes 4m</t>
  </si>
  <si>
    <t xml:space="preserve">-1,88  "plocha přes 4m</t>
  </si>
  <si>
    <t xml:space="preserve">-1,544  "ploha přes 4m</t>
  </si>
  <si>
    <t xml:space="preserve">-1,6  "plocha přes 4m</t>
  </si>
  <si>
    <t>-1,85*2 "plocha přes 4m</t>
  </si>
  <si>
    <t xml:space="preserve">-2,728  "přes 4m</t>
  </si>
  <si>
    <t xml:space="preserve">-1,85  "přes 4m</t>
  </si>
  <si>
    <t>-0,65*2 "plocha přes 4m</t>
  </si>
  <si>
    <t xml:space="preserve">-1,348   "plocha přes 4m</t>
  </si>
  <si>
    <t>-0,65 "plocha přes 4m</t>
  </si>
  <si>
    <t xml:space="preserve">-0,65  "plocha přes 4m</t>
  </si>
  <si>
    <t xml:space="preserve">26,89+430,10  "schody a stropy</t>
  </si>
  <si>
    <t>348</t>
  </si>
  <si>
    <t>784211101</t>
  </si>
  <si>
    <t>Dvojnásobné bílé malby ze směsí za mokra výborně otěruvzdorných v místnostech výšky do 3,80 m</t>
  </si>
  <si>
    <t>-1136273250</t>
  </si>
  <si>
    <t>2264,282 "omítky</t>
  </si>
  <si>
    <t xml:space="preserve">306,765  "sádrokartony</t>
  </si>
  <si>
    <t>Práce a dodávky M</t>
  </si>
  <si>
    <t>33-M</t>
  </si>
  <si>
    <t>Montáže dopr.zaříz.,sklad. zař. a váh</t>
  </si>
  <si>
    <t>349</t>
  </si>
  <si>
    <t>M33-1</t>
  </si>
  <si>
    <t>Dodávka a montáž výtahu, výtah neprůchozí lanový se strojovnou v šachtě (stroj osazen v nejvyšším podlaží na vodítkách), s velikostí kabiny (vnitřní rozměr) min. 1100x2100, automatické dveře, nosnost min. 630 kg (8 osub) s rychlostí 1,0m/s. (4 stanice)</t>
  </si>
  <si>
    <t>852309410</t>
  </si>
  <si>
    <t>Venkovní úpravy - Venkovní úpravy</t>
  </si>
  <si>
    <t xml:space="preserve">    5 - Komunikace pozemní</t>
  </si>
  <si>
    <t>113106121</t>
  </si>
  <si>
    <t>Rozebrání dlažeb z betonových nebo kamenných dlaždic komunikací pro pěší ručně</t>
  </si>
  <si>
    <t>1307956771</t>
  </si>
  <si>
    <t>2,0*17,20</t>
  </si>
  <si>
    <t>5,0*2,0</t>
  </si>
  <si>
    <t>4,5*5,60</t>
  </si>
  <si>
    <t>113106123</t>
  </si>
  <si>
    <t>Rozebrání dlažeb ze zámkových dlaždic komunikací pro pěší ručně</t>
  </si>
  <si>
    <t>-645077389</t>
  </si>
  <si>
    <t>113107163</t>
  </si>
  <si>
    <t>Odstranění podkladu z kameniva drceného tl 300 mm strojně pl přes 50 do 200 m2</t>
  </si>
  <si>
    <t>636504649</t>
  </si>
  <si>
    <t>69,6+70</t>
  </si>
  <si>
    <t>1131078-R</t>
  </si>
  <si>
    <t>Odstranění umělého povrchu hřiště</t>
  </si>
  <si>
    <t>-949126561</t>
  </si>
  <si>
    <t>13,0*16,80</t>
  </si>
  <si>
    <t>(16,80+14,60)/2*2,0</t>
  </si>
  <si>
    <t>113107236</t>
  </si>
  <si>
    <t>Odstranění podkladu z betonu vyztuženého sítěmi tl 150 mm strojně pl přes 200 m2</t>
  </si>
  <si>
    <t>1281777454</t>
  </si>
  <si>
    <t>13,50*16,80</t>
  </si>
  <si>
    <t>121151113</t>
  </si>
  <si>
    <t>Sejmutí ornice plochy do 500 m2 tl vrstvy do 200 mm strojně</t>
  </si>
  <si>
    <t>1888734163</t>
  </si>
  <si>
    <t>120,1 "digitálně odměřeno</t>
  </si>
  <si>
    <t>162251102</t>
  </si>
  <si>
    <t>Vodorovné přemístění do 50 m výkopku/sypaniny z horniny třídy těžitelnosti I, skupiny 1 až 3 na skládku a zpět na ohumusování</t>
  </si>
  <si>
    <t>-1301862963</t>
  </si>
  <si>
    <t xml:space="preserve">24,02*2  "ornice na skládku a zpět na ohumusování</t>
  </si>
  <si>
    <t>167151101</t>
  </si>
  <si>
    <t>Nakládání výkopku z hornin třídy těžitelnosti I, skupiny 1 až 3 do 100 m3</t>
  </si>
  <si>
    <t>62683473</t>
  </si>
  <si>
    <t>278533478</t>
  </si>
  <si>
    <t>181102302</t>
  </si>
  <si>
    <t>Úprava pláně v zářezech se zhutněním</t>
  </si>
  <si>
    <t>2010670927</t>
  </si>
  <si>
    <t>148+33+16,4</t>
  </si>
  <si>
    <t>181111131</t>
  </si>
  <si>
    <t>Plošná úprava terénu do 500 m2 zemina tř 1 až 4 nerovnosti do 200 mm v rovinně a svahu do 1:5</t>
  </si>
  <si>
    <t>1969928002</t>
  </si>
  <si>
    <t xml:space="preserve">140  "digitální zaměření</t>
  </si>
  <si>
    <t>181351103</t>
  </si>
  <si>
    <t>Rozprostření ornice tl vrstvy do 200 mm pl do 500 m2 v rovině nebo ve svahu do 1:5 strojně</t>
  </si>
  <si>
    <t>123135422</t>
  </si>
  <si>
    <t>181411131</t>
  </si>
  <si>
    <t>Založení parkového trávníku výsevem plochy do 1000 m2 v rovině a ve svahu do 1:5</t>
  </si>
  <si>
    <t>-477810984</t>
  </si>
  <si>
    <t>00572420</t>
  </si>
  <si>
    <t>osivo směs travní parková okrasná</t>
  </si>
  <si>
    <t>kg</t>
  </si>
  <si>
    <t>-1351196014</t>
  </si>
  <si>
    <t>140*0,05</t>
  </si>
  <si>
    <t>213141111</t>
  </si>
  <si>
    <t>Zřízení vrstvy z geotextilie v rovině nebo ve sklonu do 1:5 š do 3 m</t>
  </si>
  <si>
    <t>664205711</t>
  </si>
  <si>
    <t>213-1</t>
  </si>
  <si>
    <t>Dodávka geotextilie proti prorůstání kořenů</t>
  </si>
  <si>
    <t>-232863479</t>
  </si>
  <si>
    <t>16,40*1,1</t>
  </si>
  <si>
    <t>348101230</t>
  </si>
  <si>
    <t>Osazení vrat a vrátek k oplocení na ocelové sloupky do 6 m2</t>
  </si>
  <si>
    <t>2091265051</t>
  </si>
  <si>
    <t>348111R</t>
  </si>
  <si>
    <t>Dodávka vrat do oplocení vrata na zahradu, vel. 3000/1650 Vrata Jå 50/50/3 + svařované sítě pr.3 x3/50x50, dole plech pozinkovat sloupky Jå 100/100/5</t>
  </si>
  <si>
    <t>-387959182</t>
  </si>
  <si>
    <t>34810123R</t>
  </si>
  <si>
    <t xml:space="preserve">Úprava stávající podezdívky po vybourání otvoru pro vrata  3,2m a úprava stávajícího oplocení, osezení sloupků pro vrata </t>
  </si>
  <si>
    <t>-1372198790</t>
  </si>
  <si>
    <t>348172115</t>
  </si>
  <si>
    <t>Montáž vjezdových bran samonosných jednokřídlových plochy přes 6,0 m2 do 9,0 m2</t>
  </si>
  <si>
    <t>263477953</t>
  </si>
  <si>
    <t>34817-1R</t>
  </si>
  <si>
    <t xml:space="preserve">Dodávka posuvných vrat rám vrat bude z Jå 60/60/4, se svařovnou sítí pr 3 x 3/50x50, dolní část bude mít plechovou výplň, pozinkováno vrata vel 5450/1650  cena dle dodávky, vybavení a výběru investora</t>
  </si>
  <si>
    <t>-2111129565</t>
  </si>
  <si>
    <t>3481721-1R</t>
  </si>
  <si>
    <t>Stavební úpravy pro osazení posuvných vrat</t>
  </si>
  <si>
    <t>-1168105772</t>
  </si>
  <si>
    <t>Komunikace pozemní</t>
  </si>
  <si>
    <t>564231111</t>
  </si>
  <si>
    <t>Podklad nebo podsyp ze štěrkopísku ŠP tl 100 mm</t>
  </si>
  <si>
    <t>-1472885557</t>
  </si>
  <si>
    <t>564750011</t>
  </si>
  <si>
    <t>Podklad z kameniva hrubého drceného vel. 8-16 mm tl 150 mm</t>
  </si>
  <si>
    <t>-330449225</t>
  </si>
  <si>
    <t>564760011</t>
  </si>
  <si>
    <t>Podklad z kameniva hrubého drceného vel. 8-16 mm tl 200 mm</t>
  </si>
  <si>
    <t>-1834553785</t>
  </si>
  <si>
    <t>564861111</t>
  </si>
  <si>
    <t>Podklad ze štěrkodrtě ŠD tl 200 mm</t>
  </si>
  <si>
    <t>-1126673936</t>
  </si>
  <si>
    <t>596211110</t>
  </si>
  <si>
    <t>Kladení zámkové dlažby komunikací pro pěší tl 60 mm skupiny A pl do 50 m2</t>
  </si>
  <si>
    <t>235124525</t>
  </si>
  <si>
    <t>59245015</t>
  </si>
  <si>
    <t>dlažba zámková profilová základní 20x16,5x6 cm přírodní</t>
  </si>
  <si>
    <t>904885752</t>
  </si>
  <si>
    <t>33*1,02</t>
  </si>
  <si>
    <t>596212212</t>
  </si>
  <si>
    <t>Kladení zámkové dlažby pozemních komunikací tl 80 mm skupiny A pl do 300 m2</t>
  </si>
  <si>
    <t>635841224</t>
  </si>
  <si>
    <t>59245213</t>
  </si>
  <si>
    <t>dlažba zámková tvaru I 196x161x80mm přírodní</t>
  </si>
  <si>
    <t>-2009590888</t>
  </si>
  <si>
    <t>148*1,02</t>
  </si>
  <si>
    <t>-1838391346</t>
  </si>
  <si>
    <t>16,40*0,10</t>
  </si>
  <si>
    <t>637121111</t>
  </si>
  <si>
    <t>Okapový chodník z kačírku tl 100 mm s udusáním</t>
  </si>
  <si>
    <t>-124247705</t>
  </si>
  <si>
    <t>16,40</t>
  </si>
  <si>
    <t>914111111</t>
  </si>
  <si>
    <t>Montáž svislé dopravní značky do velikosti 1 m2 objímkami na sloupek nebo konzolu</t>
  </si>
  <si>
    <t>515344501</t>
  </si>
  <si>
    <t>914511111</t>
  </si>
  <si>
    <t>Montáž sloupku dopravních značek délky do 3,5 m s betonovým základem</t>
  </si>
  <si>
    <t>-955989493</t>
  </si>
  <si>
    <t>91451-1111</t>
  </si>
  <si>
    <t>Dodávka dopravní značky IP12 invalidé, vč. sloupku a objímek</t>
  </si>
  <si>
    <t>2144635926</t>
  </si>
  <si>
    <t>916231213</t>
  </si>
  <si>
    <t>Osazení chodníkového obrubníku betonového stojatého s boční opěrou do lože z betonu prostého</t>
  </si>
  <si>
    <t>2124633610</t>
  </si>
  <si>
    <t>1,0+5,0+5,0+5,0+4,5+5,8+7,0+3,0</t>
  </si>
  <si>
    <t>1,0+1,0+5</t>
  </si>
  <si>
    <t>59217017</t>
  </si>
  <si>
    <t>obrubník betonový chodníkový 1000x100x250mm</t>
  </si>
  <si>
    <t>-1414299078</t>
  </si>
  <si>
    <t>43,300*1,01</t>
  </si>
  <si>
    <t>916331112</t>
  </si>
  <si>
    <t>Osazení zahradního obrubníku betonového do lože z betonu s boční opěrou</t>
  </si>
  <si>
    <t>131719398</t>
  </si>
  <si>
    <t>11,40+18,20+12,30+2,0 "okap chdníček</t>
  </si>
  <si>
    <t xml:space="preserve">4,80+4,70  "u výtahu</t>
  </si>
  <si>
    <t xml:space="preserve">4,0+4,50  "u vstupu</t>
  </si>
  <si>
    <t>59217003</t>
  </si>
  <si>
    <t>obrubník betonový zahradní 500x50x250mm</t>
  </si>
  <si>
    <t>-1011395241</t>
  </si>
  <si>
    <t>61,9*1,01</t>
  </si>
  <si>
    <t>916991121</t>
  </si>
  <si>
    <t>Lože pod obrubníky, krajníky nebo obruby z dlažebních kostek z betonu prostého</t>
  </si>
  <si>
    <t>1649753474</t>
  </si>
  <si>
    <t>61,92*0,20*0,15</t>
  </si>
  <si>
    <t>43,30*0,25*0,15</t>
  </si>
  <si>
    <t>962042320</t>
  </si>
  <si>
    <t>Bourání zdiva nadzákladového z betonu prostého do 1 m3 podezdívka</t>
  </si>
  <si>
    <t>-1422543143</t>
  </si>
  <si>
    <t>3,30*0,30*0,70</t>
  </si>
  <si>
    <t>966071711</t>
  </si>
  <si>
    <t>Bourání sloupků a vzpěr plotových ocelových do 2,5 m zabetonovaných</t>
  </si>
  <si>
    <t>-1486654982</t>
  </si>
  <si>
    <t>8 +9+2</t>
  </si>
  <si>
    <t>966071823R</t>
  </si>
  <si>
    <t>Rozebrání oplocení z drátěného pletiva se čtvercovými oky výšky přes 2,0 m</t>
  </si>
  <si>
    <t>-1950631437</t>
  </si>
  <si>
    <t>2,50+14,50+2,5</t>
  </si>
  <si>
    <t>20,80</t>
  </si>
  <si>
    <t>966072811</t>
  </si>
  <si>
    <t>Rozebrání rámového oplocení na ocelové sloupky výšky do 2m</t>
  </si>
  <si>
    <t>792676014</t>
  </si>
  <si>
    <t>966073812</t>
  </si>
  <si>
    <t>Rozebrání vrat a vrátek k oplocení plochy do 10 m2</t>
  </si>
  <si>
    <t>1926920631</t>
  </si>
  <si>
    <t>981011314</t>
  </si>
  <si>
    <t>Demolice budov zděných na MVC podíl konstrukcí do 25 % postupným rozebíráním</t>
  </si>
  <si>
    <t>1937747138</t>
  </si>
  <si>
    <t>3,0*5,0*3,2</t>
  </si>
  <si>
    <t>997013813</t>
  </si>
  <si>
    <t>Poplatek za uložení na skládce (skládkovné) stavebního odpadu z plastických hmot kód odpadu 170 203</t>
  </si>
  <si>
    <t>872562197</t>
  </si>
  <si>
    <t>997221551</t>
  </si>
  <si>
    <t>Vodorovná doprava suti ze sypkých materiálů do 1 km</t>
  </si>
  <si>
    <t>-596757943</t>
  </si>
  <si>
    <t>997221559</t>
  </si>
  <si>
    <t>Příplatek ZKD 1 km u vodorovné dopravy suti ze sypkých materiálů</t>
  </si>
  <si>
    <t>-2048875496</t>
  </si>
  <si>
    <t>237,38*16</t>
  </si>
  <si>
    <t>997221625</t>
  </si>
  <si>
    <t>Poplatek za uložení na skládce (skládkovné) stavebního odpadu železobetonového kód odpadu 17 01 01</t>
  </si>
  <si>
    <t>1524337221</t>
  </si>
  <si>
    <t>237,38-29,976</t>
  </si>
  <si>
    <t>998223011</t>
  </si>
  <si>
    <t>Přesun hmot pro pozemní komunikace s krytem dlážděným</t>
  </si>
  <si>
    <t>-237691742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</si>
</sst>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IprosLukas2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PŘÍSTAVBA KOMUNITNÍHO CENTRA LUKÁŠ, Trávníčkova 1746,Praha 5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Trávníčkova 1746, Praha 5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11. 9. 2020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5.6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Městská část Praha 13,Sluneční nám.2580/13,Praha 5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IPROS s.r.o. Tyršova 2076,256 01 Benešov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ROUND(SUM(AG95:AG97),2)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ROUND(SUM(AS95:AS97),2)</f>
        <v>0</v>
      </c>
      <c r="AT94" s="114">
        <f>ROUND(SUM(AV94:AW94),2)</f>
        <v>0</v>
      </c>
      <c r="AU94" s="115">
        <f>ROUND(SUM(AU95:AU97),5)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ROUND(SUM(AZ95:AZ97),2)</f>
        <v>0</v>
      </c>
      <c r="BA94" s="114">
        <f>ROUND(SUM(BA95:BA97),2)</f>
        <v>0</v>
      </c>
      <c r="BB94" s="114">
        <f>ROUND(SUM(BB95:BB97),2)</f>
        <v>0</v>
      </c>
      <c r="BC94" s="114">
        <f>ROUND(SUM(BC95:BC97),2)</f>
        <v>0</v>
      </c>
      <c r="BD94" s="116">
        <f>ROUND(SUM(BD95:BD97),2)</f>
        <v>0</v>
      </c>
      <c r="BE94" s="6"/>
      <c r="BS94" s="117" t="s">
        <v>75</v>
      </c>
      <c r="BT94" s="117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24.75" customHeight="1">
      <c r="A95" s="118" t="s">
        <v>79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'IprosLukas2 - PŘÍSTAVBA K...'!J28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'IprosLukas2 - PŘÍSTAVBA K...'!P117</f>
        <v>0</v>
      </c>
      <c r="AV95" s="127">
        <f>'IprosLukas2 - PŘÍSTAVBA K...'!J31</f>
        <v>0</v>
      </c>
      <c r="AW95" s="127">
        <f>'IprosLukas2 - PŘÍSTAVBA K...'!J32</f>
        <v>0</v>
      </c>
      <c r="AX95" s="127">
        <f>'IprosLukas2 - PŘÍSTAVBA K...'!J33</f>
        <v>0</v>
      </c>
      <c r="AY95" s="127">
        <f>'IprosLukas2 - PŘÍSTAVBA K...'!J34</f>
        <v>0</v>
      </c>
      <c r="AZ95" s="127">
        <f>'IprosLukas2 - PŘÍSTAVBA K...'!F31</f>
        <v>0</v>
      </c>
      <c r="BA95" s="127">
        <f>'IprosLukas2 - PŘÍSTAVBA K...'!F32</f>
        <v>0</v>
      </c>
      <c r="BB95" s="127">
        <f>'IprosLukas2 - PŘÍSTAVBA K...'!F33</f>
        <v>0</v>
      </c>
      <c r="BC95" s="127">
        <f>'IprosLukas2 - PŘÍSTAVBA K...'!F34</f>
        <v>0</v>
      </c>
      <c r="BD95" s="129">
        <f>'IprosLukas2 - PŘÍSTAVBA K...'!F35</f>
        <v>0</v>
      </c>
      <c r="BE95" s="7"/>
      <c r="BT95" s="130" t="s">
        <v>81</v>
      </c>
      <c r="BU95" s="130" t="s">
        <v>82</v>
      </c>
      <c r="BV95" s="130" t="s">
        <v>77</v>
      </c>
      <c r="BW95" s="130" t="s">
        <v>5</v>
      </c>
      <c r="BX95" s="130" t="s">
        <v>78</v>
      </c>
      <c r="CL95" s="130" t="s">
        <v>1</v>
      </c>
    </row>
    <row r="96" s="7" customFormat="1" ht="16.5" customHeight="1">
      <c r="A96" s="118" t="s">
        <v>79</v>
      </c>
      <c r="B96" s="119"/>
      <c r="C96" s="120"/>
      <c r="D96" s="121" t="s">
        <v>83</v>
      </c>
      <c r="E96" s="121"/>
      <c r="F96" s="121"/>
      <c r="G96" s="121"/>
      <c r="H96" s="121"/>
      <c r="I96" s="122"/>
      <c r="J96" s="121" t="s">
        <v>84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'SO1 - Přístavba komunitní...'!J30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80</v>
      </c>
      <c r="AR96" s="125"/>
      <c r="AS96" s="126">
        <v>0</v>
      </c>
      <c r="AT96" s="127">
        <f>ROUND(SUM(AV96:AW96),2)</f>
        <v>0</v>
      </c>
      <c r="AU96" s="128">
        <f>'SO1 - Přístavba komunitní...'!P147</f>
        <v>0</v>
      </c>
      <c r="AV96" s="127">
        <f>'SO1 - Přístavba komunitní...'!J33</f>
        <v>0</v>
      </c>
      <c r="AW96" s="127">
        <f>'SO1 - Přístavba komunitní...'!J34</f>
        <v>0</v>
      </c>
      <c r="AX96" s="127">
        <f>'SO1 - Přístavba komunitní...'!J35</f>
        <v>0</v>
      </c>
      <c r="AY96" s="127">
        <f>'SO1 - Přístavba komunitní...'!J36</f>
        <v>0</v>
      </c>
      <c r="AZ96" s="127">
        <f>'SO1 - Přístavba komunitní...'!F33</f>
        <v>0</v>
      </c>
      <c r="BA96" s="127">
        <f>'SO1 - Přístavba komunitní...'!F34</f>
        <v>0</v>
      </c>
      <c r="BB96" s="127">
        <f>'SO1 - Přístavba komunitní...'!F35</f>
        <v>0</v>
      </c>
      <c r="BC96" s="127">
        <f>'SO1 - Přístavba komunitní...'!F36</f>
        <v>0</v>
      </c>
      <c r="BD96" s="129">
        <f>'SO1 - Přístavba komunitní...'!F37</f>
        <v>0</v>
      </c>
      <c r="BE96" s="7"/>
      <c r="BT96" s="130" t="s">
        <v>81</v>
      </c>
      <c r="BV96" s="130" t="s">
        <v>77</v>
      </c>
      <c r="BW96" s="130" t="s">
        <v>85</v>
      </c>
      <c r="BX96" s="130" t="s">
        <v>5</v>
      </c>
      <c r="CL96" s="130" t="s">
        <v>1</v>
      </c>
      <c r="CM96" s="130" t="s">
        <v>86</v>
      </c>
    </row>
    <row r="97" s="7" customFormat="1" ht="24.75" customHeight="1">
      <c r="A97" s="118" t="s">
        <v>79</v>
      </c>
      <c r="B97" s="119"/>
      <c r="C97" s="120"/>
      <c r="D97" s="121" t="s">
        <v>87</v>
      </c>
      <c r="E97" s="121"/>
      <c r="F97" s="121"/>
      <c r="G97" s="121"/>
      <c r="H97" s="121"/>
      <c r="I97" s="122"/>
      <c r="J97" s="121" t="s">
        <v>87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'Venkovní úpravy - Venkovn...'!J30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80</v>
      </c>
      <c r="AR97" s="125"/>
      <c r="AS97" s="131">
        <v>0</v>
      </c>
      <c r="AT97" s="132">
        <f>ROUND(SUM(AV97:AW97),2)</f>
        <v>0</v>
      </c>
      <c r="AU97" s="133">
        <f>'Venkovní úpravy - Venkovn...'!P125</f>
        <v>0</v>
      </c>
      <c r="AV97" s="132">
        <f>'Venkovní úpravy - Venkovn...'!J33</f>
        <v>0</v>
      </c>
      <c r="AW97" s="132">
        <f>'Venkovní úpravy - Venkovn...'!J34</f>
        <v>0</v>
      </c>
      <c r="AX97" s="132">
        <f>'Venkovní úpravy - Venkovn...'!J35</f>
        <v>0</v>
      </c>
      <c r="AY97" s="132">
        <f>'Venkovní úpravy - Venkovn...'!J36</f>
        <v>0</v>
      </c>
      <c r="AZ97" s="132">
        <f>'Venkovní úpravy - Venkovn...'!F33</f>
        <v>0</v>
      </c>
      <c r="BA97" s="132">
        <f>'Venkovní úpravy - Venkovn...'!F34</f>
        <v>0</v>
      </c>
      <c r="BB97" s="132">
        <f>'Venkovní úpravy - Venkovn...'!F35</f>
        <v>0</v>
      </c>
      <c r="BC97" s="132">
        <f>'Venkovní úpravy - Venkovn...'!F36</f>
        <v>0</v>
      </c>
      <c r="BD97" s="134">
        <f>'Venkovní úpravy - Venkovn...'!F37</f>
        <v>0</v>
      </c>
      <c r="BE97" s="7"/>
      <c r="BT97" s="130" t="s">
        <v>81</v>
      </c>
      <c r="BV97" s="130" t="s">
        <v>77</v>
      </c>
      <c r="BW97" s="130" t="s">
        <v>88</v>
      </c>
      <c r="BX97" s="130" t="s">
        <v>5</v>
      </c>
      <c r="CL97" s="130" t="s">
        <v>1</v>
      </c>
      <c r="CM97" s="130" t="s">
        <v>86</v>
      </c>
    </row>
    <row r="98" s="2" customFormat="1" ht="30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</sheetData>
  <sheetProtection sheet="1" formatColumns="0" formatRows="0" objects="1" scenarios="1" spinCount="100000" saltValue="87dhPFWsftdpQUdthDGN2y0JBC/NLmsrRMsloE/NBsd5SOeliDld9fSxOonaSqyPq/M+VIUEuDJg523QhJA7lw==" hashValue="HIHT5dTm6iCbJAu8+OpbfVOpy427TAL/SGkdtIVmvTDoaJnba+YcC32i2fqeXHEadC/sat8qPfLI/EDplQJbcg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IprosLukas2 - PŘÍSTAVBA K...'!C2" display="/"/>
    <hyperlink ref="A96" location="'SO1 - Přístavba komunitní...'!C2" display="/"/>
    <hyperlink ref="A97" location="'Venkovní úpravy - Venkov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20"/>
      <c r="AT3" s="17" t="s">
        <v>86</v>
      </c>
    </row>
    <row r="4" s="1" customFormat="1" ht="24.96" customHeight="1">
      <c r="B4" s="20"/>
      <c r="D4" s="137" t="s">
        <v>89</v>
      </c>
      <c r="L4" s="20"/>
      <c r="M4" s="138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9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24.75" customHeight="1">
      <c r="A7" s="38"/>
      <c r="B7" s="44"/>
      <c r="C7" s="38"/>
      <c r="D7" s="38"/>
      <c r="E7" s="140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9" t="s">
        <v>18</v>
      </c>
      <c r="E9" s="38"/>
      <c r="F9" s="141" t="s">
        <v>1</v>
      </c>
      <c r="G9" s="38"/>
      <c r="H9" s="38"/>
      <c r="I9" s="139" t="s">
        <v>19</v>
      </c>
      <c r="J9" s="141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9" t="s">
        <v>20</v>
      </c>
      <c r="E10" s="38"/>
      <c r="F10" s="141" t="s">
        <v>21</v>
      </c>
      <c r="G10" s="38"/>
      <c r="H10" s="38"/>
      <c r="I10" s="139" t="s">
        <v>22</v>
      </c>
      <c r="J10" s="142" t="str">
        <f>'Rekapitulace stavby'!AN8</f>
        <v>11. 9. 2020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9" t="s">
        <v>24</v>
      </c>
      <c r="E12" s="38"/>
      <c r="F12" s="38"/>
      <c r="G12" s="38"/>
      <c r="H12" s="38"/>
      <c r="I12" s="139" t="s">
        <v>25</v>
      </c>
      <c r="J12" s="141" t="s">
        <v>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41" t="s">
        <v>26</v>
      </c>
      <c r="F13" s="38"/>
      <c r="G13" s="38"/>
      <c r="H13" s="38"/>
      <c r="I13" s="139" t="s">
        <v>27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9" t="s">
        <v>28</v>
      </c>
      <c r="E15" s="38"/>
      <c r="F15" s="38"/>
      <c r="G15" s="38"/>
      <c r="H15" s="38"/>
      <c r="I15" s="139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41"/>
      <c r="G16" s="141"/>
      <c r="H16" s="141"/>
      <c r="I16" s="139" t="s">
        <v>27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9" t="s">
        <v>30</v>
      </c>
      <c r="E18" s="38"/>
      <c r="F18" s="38"/>
      <c r="G18" s="38"/>
      <c r="H18" s="38"/>
      <c r="I18" s="139" t="s">
        <v>25</v>
      </c>
      <c r="J18" s="141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">
        <v>31</v>
      </c>
      <c r="F19" s="38"/>
      <c r="G19" s="38"/>
      <c r="H19" s="38"/>
      <c r="I19" s="139" t="s">
        <v>27</v>
      </c>
      <c r="J19" s="141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9" t="s">
        <v>33</v>
      </c>
      <c r="E21" s="38"/>
      <c r="F21" s="38"/>
      <c r="G21" s="38"/>
      <c r="H21" s="38"/>
      <c r="I21" s="139" t="s">
        <v>25</v>
      </c>
      <c r="J21" s="141" t="str">
        <f>IF('Rekapitulace stavby'!AN19="","",'Rekapitulace stavby'!AN19)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41" t="str">
        <f>IF('Rekapitulace stavby'!E20="","",'Rekapitulace stavby'!E20)</f>
        <v xml:space="preserve"> </v>
      </c>
      <c r="F22" s="38"/>
      <c r="G22" s="38"/>
      <c r="H22" s="38"/>
      <c r="I22" s="139" t="s">
        <v>27</v>
      </c>
      <c r="J22" s="141" t="str">
        <f>IF('Rekapitulace stavby'!AN20="","",'Rekapitulace stavby'!AN20)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9" t="s">
        <v>35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43"/>
      <c r="B25" s="144"/>
      <c r="C25" s="143"/>
      <c r="D25" s="143"/>
      <c r="E25" s="145" t="s">
        <v>1</v>
      </c>
      <c r="F25" s="145"/>
      <c r="G25" s="145"/>
      <c r="H25" s="145"/>
      <c r="I25" s="143"/>
      <c r="J25" s="143"/>
      <c r="K25" s="143"/>
      <c r="L25" s="146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7"/>
      <c r="E27" s="147"/>
      <c r="F27" s="147"/>
      <c r="G27" s="147"/>
      <c r="H27" s="147"/>
      <c r="I27" s="147"/>
      <c r="J27" s="147"/>
      <c r="K27" s="147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8" t="s">
        <v>36</v>
      </c>
      <c r="E28" s="38"/>
      <c r="F28" s="38"/>
      <c r="G28" s="38"/>
      <c r="H28" s="38"/>
      <c r="I28" s="38"/>
      <c r="J28" s="149">
        <f>ROUND(J117,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7"/>
      <c r="E29" s="147"/>
      <c r="F29" s="147"/>
      <c r="G29" s="147"/>
      <c r="H29" s="147"/>
      <c r="I29" s="147"/>
      <c r="J29" s="147"/>
      <c r="K29" s="147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50" t="s">
        <v>38</v>
      </c>
      <c r="G30" s="38"/>
      <c r="H30" s="38"/>
      <c r="I30" s="150" t="s">
        <v>37</v>
      </c>
      <c r="J30" s="150" t="s">
        <v>39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51" t="s">
        <v>40</v>
      </c>
      <c r="E31" s="139" t="s">
        <v>41</v>
      </c>
      <c r="F31" s="152">
        <f>ROUND((SUM(BE117:BE130)),  2)</f>
        <v>0</v>
      </c>
      <c r="G31" s="38"/>
      <c r="H31" s="38"/>
      <c r="I31" s="153">
        <v>0.20999999999999999</v>
      </c>
      <c r="J31" s="152">
        <f>ROUND(((SUM(BE117:BE130))*I31),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9" t="s">
        <v>42</v>
      </c>
      <c r="F32" s="152">
        <f>ROUND((SUM(BF117:BF130)),  2)</f>
        <v>0</v>
      </c>
      <c r="G32" s="38"/>
      <c r="H32" s="38"/>
      <c r="I32" s="153">
        <v>0.14999999999999999</v>
      </c>
      <c r="J32" s="152">
        <f>ROUND(((SUM(BF117:BF130))*I32),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9" t="s">
        <v>43</v>
      </c>
      <c r="F33" s="152">
        <f>ROUND((SUM(BG117:BG130)),  2)</f>
        <v>0</v>
      </c>
      <c r="G33" s="38"/>
      <c r="H33" s="38"/>
      <c r="I33" s="153">
        <v>0.20999999999999999</v>
      </c>
      <c r="J33" s="152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9" t="s">
        <v>44</v>
      </c>
      <c r="F34" s="152">
        <f>ROUND((SUM(BH117:BH130)),  2)</f>
        <v>0</v>
      </c>
      <c r="G34" s="38"/>
      <c r="H34" s="38"/>
      <c r="I34" s="153">
        <v>0.14999999999999999</v>
      </c>
      <c r="J34" s="152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9" t="s">
        <v>45</v>
      </c>
      <c r="F35" s="152">
        <f>ROUND((SUM(BI117:BI130)),  2)</f>
        <v>0</v>
      </c>
      <c r="G35" s="38"/>
      <c r="H35" s="38"/>
      <c r="I35" s="153">
        <v>0</v>
      </c>
      <c r="J35" s="152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4"/>
      <c r="D37" s="155" t="s">
        <v>46</v>
      </c>
      <c r="E37" s="156"/>
      <c r="F37" s="156"/>
      <c r="G37" s="157" t="s">
        <v>47</v>
      </c>
      <c r="H37" s="158" t="s">
        <v>48</v>
      </c>
      <c r="I37" s="156"/>
      <c r="J37" s="159">
        <f>SUM(J28:J35)</f>
        <v>0</v>
      </c>
      <c r="K37" s="160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1" t="s">
        <v>49</v>
      </c>
      <c r="E50" s="162"/>
      <c r="F50" s="162"/>
      <c r="G50" s="161" t="s">
        <v>50</v>
      </c>
      <c r="H50" s="162"/>
      <c r="I50" s="162"/>
      <c r="J50" s="162"/>
      <c r="K50" s="162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3" t="s">
        <v>51</v>
      </c>
      <c r="E61" s="164"/>
      <c r="F61" s="165" t="s">
        <v>52</v>
      </c>
      <c r="G61" s="163" t="s">
        <v>51</v>
      </c>
      <c r="H61" s="164"/>
      <c r="I61" s="164"/>
      <c r="J61" s="166" t="s">
        <v>52</v>
      </c>
      <c r="K61" s="164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1" t="s">
        <v>53</v>
      </c>
      <c r="E65" s="167"/>
      <c r="F65" s="167"/>
      <c r="G65" s="161" t="s">
        <v>54</v>
      </c>
      <c r="H65" s="167"/>
      <c r="I65" s="167"/>
      <c r="J65" s="167"/>
      <c r="K65" s="167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3" t="s">
        <v>51</v>
      </c>
      <c r="E76" s="164"/>
      <c r="F76" s="165" t="s">
        <v>52</v>
      </c>
      <c r="G76" s="163" t="s">
        <v>51</v>
      </c>
      <c r="H76" s="164"/>
      <c r="I76" s="164"/>
      <c r="J76" s="166" t="s">
        <v>52</v>
      </c>
      <c r="K76" s="164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4.75" customHeight="1">
      <c r="A85" s="38"/>
      <c r="B85" s="39"/>
      <c r="C85" s="40"/>
      <c r="D85" s="40"/>
      <c r="E85" s="76" t="str">
        <f>E7</f>
        <v>PŘÍSTAVBA KOMUNITNÍHO CENTRA LUKÁŠ, Trávníčkova 1746,Praha 5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>Trávníčkova 1746, Praha 5</v>
      </c>
      <c r="G87" s="40"/>
      <c r="H87" s="40"/>
      <c r="I87" s="32" t="s">
        <v>22</v>
      </c>
      <c r="J87" s="79" t="str">
        <f>IF(J10="","",J10)</f>
        <v>11. 9. 2020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40.05" customHeight="1">
      <c r="A89" s="38"/>
      <c r="B89" s="39"/>
      <c r="C89" s="32" t="s">
        <v>24</v>
      </c>
      <c r="D89" s="40"/>
      <c r="E89" s="40"/>
      <c r="F89" s="27" t="str">
        <f>E13</f>
        <v>Městská část Praha 13,Sluneční nám.2580/13,Praha 5</v>
      </c>
      <c r="G89" s="40"/>
      <c r="H89" s="40"/>
      <c r="I89" s="32" t="s">
        <v>30</v>
      </c>
      <c r="J89" s="36" t="str">
        <f>E19</f>
        <v>IPROS s.r.o. Tyršova 2076,256 01 Benešov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28</v>
      </c>
      <c r="D90" s="40"/>
      <c r="E90" s="40"/>
      <c r="F90" s="27" t="str">
        <f>IF(E16="","",E16)</f>
        <v>Vyplň údaj</v>
      </c>
      <c r="G90" s="40"/>
      <c r="H90" s="40"/>
      <c r="I90" s="32" t="s">
        <v>33</v>
      </c>
      <c r="J90" s="36" t="str">
        <f>E22</f>
        <v xml:space="preserve"> 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72" t="s">
        <v>91</v>
      </c>
      <c r="D92" s="173"/>
      <c r="E92" s="173"/>
      <c r="F92" s="173"/>
      <c r="G92" s="173"/>
      <c r="H92" s="173"/>
      <c r="I92" s="173"/>
      <c r="J92" s="174" t="s">
        <v>92</v>
      </c>
      <c r="K92" s="173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5" t="s">
        <v>93</v>
      </c>
      <c r="D94" s="40"/>
      <c r="E94" s="40"/>
      <c r="F94" s="40"/>
      <c r="G94" s="40"/>
      <c r="H94" s="40"/>
      <c r="I94" s="40"/>
      <c r="J94" s="110">
        <f>J117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94</v>
      </c>
    </row>
    <row r="95" s="9" customFormat="1" ht="24.96" customHeight="1">
      <c r="A95" s="9"/>
      <c r="B95" s="176"/>
      <c r="C95" s="177"/>
      <c r="D95" s="178" t="s">
        <v>95</v>
      </c>
      <c r="E95" s="179"/>
      <c r="F95" s="179"/>
      <c r="G95" s="179"/>
      <c r="H95" s="179"/>
      <c r="I95" s="179"/>
      <c r="J95" s="180">
        <f>J118</f>
        <v>0</v>
      </c>
      <c r="K95" s="177"/>
      <c r="L95" s="181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82"/>
      <c r="C96" s="183"/>
      <c r="D96" s="184" t="s">
        <v>96</v>
      </c>
      <c r="E96" s="185"/>
      <c r="F96" s="185"/>
      <c r="G96" s="185"/>
      <c r="H96" s="185"/>
      <c r="I96" s="185"/>
      <c r="J96" s="186">
        <f>J119</f>
        <v>0</v>
      </c>
      <c r="K96" s="183"/>
      <c r="L96" s="18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82"/>
      <c r="C97" s="183"/>
      <c r="D97" s="184" t="s">
        <v>97</v>
      </c>
      <c r="E97" s="185"/>
      <c r="F97" s="185"/>
      <c r="G97" s="185"/>
      <c r="H97" s="185"/>
      <c r="I97" s="185"/>
      <c r="J97" s="186">
        <f>J123</f>
        <v>0</v>
      </c>
      <c r="K97" s="183"/>
      <c r="L97" s="187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82"/>
      <c r="C98" s="183"/>
      <c r="D98" s="184" t="s">
        <v>98</v>
      </c>
      <c r="E98" s="185"/>
      <c r="F98" s="185"/>
      <c r="G98" s="185"/>
      <c r="H98" s="185"/>
      <c r="I98" s="185"/>
      <c r="J98" s="186">
        <f>J125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99</v>
      </c>
      <c r="E99" s="185"/>
      <c r="F99" s="185"/>
      <c r="G99" s="185"/>
      <c r="H99" s="185"/>
      <c r="I99" s="185"/>
      <c r="J99" s="186">
        <f>J129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100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75" customHeight="1">
      <c r="A109" s="38"/>
      <c r="B109" s="39"/>
      <c r="C109" s="40"/>
      <c r="D109" s="40"/>
      <c r="E109" s="76" t="str">
        <f>E7</f>
        <v>PŘÍSTAVBA KOMUNITNÍHO CENTRA LUKÁŠ, Trávníčkova 1746,Praha 5</v>
      </c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20</v>
      </c>
      <c r="D111" s="40"/>
      <c r="E111" s="40"/>
      <c r="F111" s="27" t="str">
        <f>F10</f>
        <v>Trávníčkova 1746, Praha 5</v>
      </c>
      <c r="G111" s="40"/>
      <c r="H111" s="40"/>
      <c r="I111" s="32" t="s">
        <v>22</v>
      </c>
      <c r="J111" s="79" t="str">
        <f>IF(J10="","",J10)</f>
        <v>11. 9. 2020</v>
      </c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40.05" customHeight="1">
      <c r="A113" s="38"/>
      <c r="B113" s="39"/>
      <c r="C113" s="32" t="s">
        <v>24</v>
      </c>
      <c r="D113" s="40"/>
      <c r="E113" s="40"/>
      <c r="F113" s="27" t="str">
        <f>E13</f>
        <v>Městská část Praha 13,Sluneční nám.2580/13,Praha 5</v>
      </c>
      <c r="G113" s="40"/>
      <c r="H113" s="40"/>
      <c r="I113" s="32" t="s">
        <v>30</v>
      </c>
      <c r="J113" s="36" t="str">
        <f>E19</f>
        <v>IPROS s.r.o. Tyršova 2076,256 01 Benešov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28</v>
      </c>
      <c r="D114" s="40"/>
      <c r="E114" s="40"/>
      <c r="F114" s="27" t="str">
        <f>IF(E16="","",E16)</f>
        <v>Vyplň údaj</v>
      </c>
      <c r="G114" s="40"/>
      <c r="H114" s="40"/>
      <c r="I114" s="32" t="s">
        <v>33</v>
      </c>
      <c r="J114" s="36" t="str">
        <f>E22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1" customFormat="1" ht="29.28" customHeight="1">
      <c r="A116" s="188"/>
      <c r="B116" s="189"/>
      <c r="C116" s="190" t="s">
        <v>101</v>
      </c>
      <c r="D116" s="191" t="s">
        <v>61</v>
      </c>
      <c r="E116" s="191" t="s">
        <v>57</v>
      </c>
      <c r="F116" s="191" t="s">
        <v>58</v>
      </c>
      <c r="G116" s="191" t="s">
        <v>102</v>
      </c>
      <c r="H116" s="191" t="s">
        <v>103</v>
      </c>
      <c r="I116" s="191" t="s">
        <v>104</v>
      </c>
      <c r="J116" s="192" t="s">
        <v>92</v>
      </c>
      <c r="K116" s="193" t="s">
        <v>105</v>
      </c>
      <c r="L116" s="194"/>
      <c r="M116" s="100" t="s">
        <v>1</v>
      </c>
      <c r="N116" s="101" t="s">
        <v>40</v>
      </c>
      <c r="O116" s="101" t="s">
        <v>106</v>
      </c>
      <c r="P116" s="101" t="s">
        <v>107</v>
      </c>
      <c r="Q116" s="101" t="s">
        <v>108</v>
      </c>
      <c r="R116" s="101" t="s">
        <v>109</v>
      </c>
      <c r="S116" s="101" t="s">
        <v>110</v>
      </c>
      <c r="T116" s="102" t="s">
        <v>111</v>
      </c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</row>
    <row r="117" s="2" customFormat="1" ht="22.8" customHeight="1">
      <c r="A117" s="38"/>
      <c r="B117" s="39"/>
      <c r="C117" s="107" t="s">
        <v>112</v>
      </c>
      <c r="D117" s="40"/>
      <c r="E117" s="40"/>
      <c r="F117" s="40"/>
      <c r="G117" s="40"/>
      <c r="H117" s="40"/>
      <c r="I117" s="40"/>
      <c r="J117" s="195">
        <f>BK117</f>
        <v>0</v>
      </c>
      <c r="K117" s="40"/>
      <c r="L117" s="44"/>
      <c r="M117" s="103"/>
      <c r="N117" s="196"/>
      <c r="O117" s="104"/>
      <c r="P117" s="197">
        <f>P118</f>
        <v>0</v>
      </c>
      <c r="Q117" s="104"/>
      <c r="R117" s="197">
        <f>R118</f>
        <v>0</v>
      </c>
      <c r="S117" s="104"/>
      <c r="T117" s="198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75</v>
      </c>
      <c r="AU117" s="17" t="s">
        <v>94</v>
      </c>
      <c r="BK117" s="199">
        <f>BK118</f>
        <v>0</v>
      </c>
    </row>
    <row r="118" s="12" customFormat="1" ht="25.92" customHeight="1">
      <c r="A118" s="12"/>
      <c r="B118" s="200"/>
      <c r="C118" s="201"/>
      <c r="D118" s="202" t="s">
        <v>75</v>
      </c>
      <c r="E118" s="203" t="s">
        <v>113</v>
      </c>
      <c r="F118" s="203" t="s">
        <v>114</v>
      </c>
      <c r="G118" s="201"/>
      <c r="H118" s="201"/>
      <c r="I118" s="204"/>
      <c r="J118" s="205">
        <f>BK118</f>
        <v>0</v>
      </c>
      <c r="K118" s="201"/>
      <c r="L118" s="206"/>
      <c r="M118" s="207"/>
      <c r="N118" s="208"/>
      <c r="O118" s="208"/>
      <c r="P118" s="209">
        <f>P119+P123+P125+P129</f>
        <v>0</v>
      </c>
      <c r="Q118" s="208"/>
      <c r="R118" s="209">
        <f>R119+R123+R125+R129</f>
        <v>0</v>
      </c>
      <c r="S118" s="208"/>
      <c r="T118" s="210">
        <f>T119+T123+T125+T129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1" t="s">
        <v>115</v>
      </c>
      <c r="AT118" s="212" t="s">
        <v>75</v>
      </c>
      <c r="AU118" s="212" t="s">
        <v>76</v>
      </c>
      <c r="AY118" s="211" t="s">
        <v>116</v>
      </c>
      <c r="BK118" s="213">
        <f>BK119+BK123+BK125+BK129</f>
        <v>0</v>
      </c>
    </row>
    <row r="119" s="12" customFormat="1" ht="22.8" customHeight="1">
      <c r="A119" s="12"/>
      <c r="B119" s="200"/>
      <c r="C119" s="201"/>
      <c r="D119" s="202" t="s">
        <v>75</v>
      </c>
      <c r="E119" s="214" t="s">
        <v>117</v>
      </c>
      <c r="F119" s="214" t="s">
        <v>118</v>
      </c>
      <c r="G119" s="201"/>
      <c r="H119" s="201"/>
      <c r="I119" s="204"/>
      <c r="J119" s="215">
        <f>BK119</f>
        <v>0</v>
      </c>
      <c r="K119" s="201"/>
      <c r="L119" s="206"/>
      <c r="M119" s="207"/>
      <c r="N119" s="208"/>
      <c r="O119" s="208"/>
      <c r="P119" s="209">
        <f>SUM(P120:P122)</f>
        <v>0</v>
      </c>
      <c r="Q119" s="208"/>
      <c r="R119" s="209">
        <f>SUM(R120:R122)</f>
        <v>0</v>
      </c>
      <c r="S119" s="208"/>
      <c r="T119" s="210">
        <f>SUM(T120:T122)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1" t="s">
        <v>115</v>
      </c>
      <c r="AT119" s="212" t="s">
        <v>75</v>
      </c>
      <c r="AU119" s="212" t="s">
        <v>81</v>
      </c>
      <c r="AY119" s="211" t="s">
        <v>116</v>
      </c>
      <c r="BK119" s="213">
        <f>SUM(BK120:BK122)</f>
        <v>0</v>
      </c>
    </row>
    <row r="120" s="2" customFormat="1" ht="14.4" customHeight="1">
      <c r="A120" s="38"/>
      <c r="B120" s="39"/>
      <c r="C120" s="216" t="s">
        <v>119</v>
      </c>
      <c r="D120" s="216" t="s">
        <v>120</v>
      </c>
      <c r="E120" s="217" t="s">
        <v>121</v>
      </c>
      <c r="F120" s="218" t="s">
        <v>122</v>
      </c>
      <c r="G120" s="219" t="s">
        <v>123</v>
      </c>
      <c r="H120" s="220">
        <v>1</v>
      </c>
      <c r="I120" s="221"/>
      <c r="J120" s="222">
        <f>ROUND(I120*H120,2)</f>
        <v>0</v>
      </c>
      <c r="K120" s="223"/>
      <c r="L120" s="44"/>
      <c r="M120" s="224" t="s">
        <v>1</v>
      </c>
      <c r="N120" s="225" t="s">
        <v>41</v>
      </c>
      <c r="O120" s="91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8" t="s">
        <v>124</v>
      </c>
      <c r="AT120" s="228" t="s">
        <v>120</v>
      </c>
      <c r="AU120" s="228" t="s">
        <v>86</v>
      </c>
      <c r="AY120" s="17" t="s">
        <v>116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7" t="s">
        <v>81</v>
      </c>
      <c r="BK120" s="229">
        <f>ROUND(I120*H120,2)</f>
        <v>0</v>
      </c>
      <c r="BL120" s="17" t="s">
        <v>124</v>
      </c>
      <c r="BM120" s="228" t="s">
        <v>125</v>
      </c>
    </row>
    <row r="121" s="2" customFormat="1" ht="24.15" customHeight="1">
      <c r="A121" s="38"/>
      <c r="B121" s="39"/>
      <c r="C121" s="216" t="s">
        <v>126</v>
      </c>
      <c r="D121" s="216" t="s">
        <v>120</v>
      </c>
      <c r="E121" s="217" t="s">
        <v>127</v>
      </c>
      <c r="F121" s="218" t="s">
        <v>128</v>
      </c>
      <c r="G121" s="219" t="s">
        <v>123</v>
      </c>
      <c r="H121" s="220">
        <v>1</v>
      </c>
      <c r="I121" s="221"/>
      <c r="J121" s="222">
        <f>ROUND(I121*H121,2)</f>
        <v>0</v>
      </c>
      <c r="K121" s="223"/>
      <c r="L121" s="44"/>
      <c r="M121" s="224" t="s">
        <v>1</v>
      </c>
      <c r="N121" s="225" t="s">
        <v>41</v>
      </c>
      <c r="O121" s="91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8" t="s">
        <v>124</v>
      </c>
      <c r="AT121" s="228" t="s">
        <v>120</v>
      </c>
      <c r="AU121" s="228" t="s">
        <v>86</v>
      </c>
      <c r="AY121" s="17" t="s">
        <v>116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7" t="s">
        <v>81</v>
      </c>
      <c r="BK121" s="229">
        <f>ROUND(I121*H121,2)</f>
        <v>0</v>
      </c>
      <c r="BL121" s="17" t="s">
        <v>124</v>
      </c>
      <c r="BM121" s="228" t="s">
        <v>129</v>
      </c>
    </row>
    <row r="122" s="2" customFormat="1" ht="14.4" customHeight="1">
      <c r="A122" s="38"/>
      <c r="B122" s="39"/>
      <c r="C122" s="216" t="s">
        <v>115</v>
      </c>
      <c r="D122" s="216" t="s">
        <v>120</v>
      </c>
      <c r="E122" s="217" t="s">
        <v>130</v>
      </c>
      <c r="F122" s="218" t="s">
        <v>131</v>
      </c>
      <c r="G122" s="219" t="s">
        <v>123</v>
      </c>
      <c r="H122" s="220">
        <v>1</v>
      </c>
      <c r="I122" s="221"/>
      <c r="J122" s="222">
        <f>ROUND(I122*H122,2)</f>
        <v>0</v>
      </c>
      <c r="K122" s="223"/>
      <c r="L122" s="44"/>
      <c r="M122" s="224" t="s">
        <v>1</v>
      </c>
      <c r="N122" s="225" t="s">
        <v>41</v>
      </c>
      <c r="O122" s="91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8" t="s">
        <v>124</v>
      </c>
      <c r="AT122" s="228" t="s">
        <v>120</v>
      </c>
      <c r="AU122" s="228" t="s">
        <v>86</v>
      </c>
      <c r="AY122" s="17" t="s">
        <v>116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7" t="s">
        <v>81</v>
      </c>
      <c r="BK122" s="229">
        <f>ROUND(I122*H122,2)</f>
        <v>0</v>
      </c>
      <c r="BL122" s="17" t="s">
        <v>124</v>
      </c>
      <c r="BM122" s="228" t="s">
        <v>132</v>
      </c>
    </row>
    <row r="123" s="12" customFormat="1" ht="22.8" customHeight="1">
      <c r="A123" s="12"/>
      <c r="B123" s="200"/>
      <c r="C123" s="201"/>
      <c r="D123" s="202" t="s">
        <v>75</v>
      </c>
      <c r="E123" s="214" t="s">
        <v>133</v>
      </c>
      <c r="F123" s="214" t="s">
        <v>134</v>
      </c>
      <c r="G123" s="201"/>
      <c r="H123" s="201"/>
      <c r="I123" s="204"/>
      <c r="J123" s="215">
        <f>BK123</f>
        <v>0</v>
      </c>
      <c r="K123" s="201"/>
      <c r="L123" s="206"/>
      <c r="M123" s="207"/>
      <c r="N123" s="208"/>
      <c r="O123" s="208"/>
      <c r="P123" s="209">
        <f>P124</f>
        <v>0</v>
      </c>
      <c r="Q123" s="208"/>
      <c r="R123" s="209">
        <f>R124</f>
        <v>0</v>
      </c>
      <c r="S123" s="208"/>
      <c r="T123" s="21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115</v>
      </c>
      <c r="AT123" s="212" t="s">
        <v>75</v>
      </c>
      <c r="AU123" s="212" t="s">
        <v>81</v>
      </c>
      <c r="AY123" s="211" t="s">
        <v>116</v>
      </c>
      <c r="BK123" s="213">
        <f>BK124</f>
        <v>0</v>
      </c>
    </row>
    <row r="124" s="2" customFormat="1" ht="14.4" customHeight="1">
      <c r="A124" s="38"/>
      <c r="B124" s="39"/>
      <c r="C124" s="216" t="s">
        <v>135</v>
      </c>
      <c r="D124" s="216" t="s">
        <v>120</v>
      </c>
      <c r="E124" s="217" t="s">
        <v>136</v>
      </c>
      <c r="F124" s="218" t="s">
        <v>134</v>
      </c>
      <c r="G124" s="219" t="s">
        <v>123</v>
      </c>
      <c r="H124" s="220">
        <v>1</v>
      </c>
      <c r="I124" s="221"/>
      <c r="J124" s="222">
        <f>ROUND(I124*H124,2)</f>
        <v>0</v>
      </c>
      <c r="K124" s="223"/>
      <c r="L124" s="44"/>
      <c r="M124" s="224" t="s">
        <v>1</v>
      </c>
      <c r="N124" s="225" t="s">
        <v>41</v>
      </c>
      <c r="O124" s="91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8" t="s">
        <v>124</v>
      </c>
      <c r="AT124" s="228" t="s">
        <v>120</v>
      </c>
      <c r="AU124" s="228" t="s">
        <v>86</v>
      </c>
      <c r="AY124" s="17" t="s">
        <v>116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7" t="s">
        <v>81</v>
      </c>
      <c r="BK124" s="229">
        <f>ROUND(I124*H124,2)</f>
        <v>0</v>
      </c>
      <c r="BL124" s="17" t="s">
        <v>124</v>
      </c>
      <c r="BM124" s="228" t="s">
        <v>137</v>
      </c>
    </row>
    <row r="125" s="12" customFormat="1" ht="22.8" customHeight="1">
      <c r="A125" s="12"/>
      <c r="B125" s="200"/>
      <c r="C125" s="201"/>
      <c r="D125" s="202" t="s">
        <v>75</v>
      </c>
      <c r="E125" s="214" t="s">
        <v>138</v>
      </c>
      <c r="F125" s="214" t="s">
        <v>139</v>
      </c>
      <c r="G125" s="201"/>
      <c r="H125" s="201"/>
      <c r="I125" s="204"/>
      <c r="J125" s="215">
        <f>BK125</f>
        <v>0</v>
      </c>
      <c r="K125" s="201"/>
      <c r="L125" s="206"/>
      <c r="M125" s="207"/>
      <c r="N125" s="208"/>
      <c r="O125" s="208"/>
      <c r="P125" s="209">
        <f>SUM(P126:P128)</f>
        <v>0</v>
      </c>
      <c r="Q125" s="208"/>
      <c r="R125" s="209">
        <f>SUM(R126:R128)</f>
        <v>0</v>
      </c>
      <c r="S125" s="208"/>
      <c r="T125" s="210">
        <f>SUM(T126:T128)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1" t="s">
        <v>115</v>
      </c>
      <c r="AT125" s="212" t="s">
        <v>75</v>
      </c>
      <c r="AU125" s="212" t="s">
        <v>81</v>
      </c>
      <c r="AY125" s="211" t="s">
        <v>116</v>
      </c>
      <c r="BK125" s="213">
        <f>SUM(BK126:BK128)</f>
        <v>0</v>
      </c>
    </row>
    <row r="126" s="2" customFormat="1" ht="14.4" customHeight="1">
      <c r="A126" s="38"/>
      <c r="B126" s="39"/>
      <c r="C126" s="216" t="s">
        <v>140</v>
      </c>
      <c r="D126" s="216" t="s">
        <v>120</v>
      </c>
      <c r="E126" s="217" t="s">
        <v>141</v>
      </c>
      <c r="F126" s="218" t="s">
        <v>142</v>
      </c>
      <c r="G126" s="219" t="s">
        <v>123</v>
      </c>
      <c r="H126" s="220">
        <v>1</v>
      </c>
      <c r="I126" s="221"/>
      <c r="J126" s="222">
        <f>ROUND(I126*H126,2)</f>
        <v>0</v>
      </c>
      <c r="K126" s="223"/>
      <c r="L126" s="44"/>
      <c r="M126" s="224" t="s">
        <v>1</v>
      </c>
      <c r="N126" s="225" t="s">
        <v>41</v>
      </c>
      <c r="O126" s="91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8" t="s">
        <v>124</v>
      </c>
      <c r="AT126" s="228" t="s">
        <v>120</v>
      </c>
      <c r="AU126" s="228" t="s">
        <v>86</v>
      </c>
      <c r="AY126" s="17" t="s">
        <v>116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7" t="s">
        <v>81</v>
      </c>
      <c r="BK126" s="229">
        <f>ROUND(I126*H126,2)</f>
        <v>0</v>
      </c>
      <c r="BL126" s="17" t="s">
        <v>124</v>
      </c>
      <c r="BM126" s="228" t="s">
        <v>143</v>
      </c>
    </row>
    <row r="127" s="2" customFormat="1" ht="14.4" customHeight="1">
      <c r="A127" s="38"/>
      <c r="B127" s="39"/>
      <c r="C127" s="216" t="s">
        <v>144</v>
      </c>
      <c r="D127" s="216" t="s">
        <v>120</v>
      </c>
      <c r="E127" s="217" t="s">
        <v>145</v>
      </c>
      <c r="F127" s="218" t="s">
        <v>146</v>
      </c>
      <c r="G127" s="219" t="s">
        <v>123</v>
      </c>
      <c r="H127" s="220">
        <v>1</v>
      </c>
      <c r="I127" s="221"/>
      <c r="J127" s="222">
        <f>ROUND(I127*H127,2)</f>
        <v>0</v>
      </c>
      <c r="K127" s="223"/>
      <c r="L127" s="44"/>
      <c r="M127" s="224" t="s">
        <v>1</v>
      </c>
      <c r="N127" s="225" t="s">
        <v>41</v>
      </c>
      <c r="O127" s="91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8" t="s">
        <v>124</v>
      </c>
      <c r="AT127" s="228" t="s">
        <v>120</v>
      </c>
      <c r="AU127" s="228" t="s">
        <v>86</v>
      </c>
      <c r="AY127" s="17" t="s">
        <v>116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7" t="s">
        <v>81</v>
      </c>
      <c r="BK127" s="229">
        <f>ROUND(I127*H127,2)</f>
        <v>0</v>
      </c>
      <c r="BL127" s="17" t="s">
        <v>124</v>
      </c>
      <c r="BM127" s="228" t="s">
        <v>147</v>
      </c>
    </row>
    <row r="128" s="2" customFormat="1" ht="14.4" customHeight="1">
      <c r="A128" s="38"/>
      <c r="B128" s="39"/>
      <c r="C128" s="216" t="s">
        <v>86</v>
      </c>
      <c r="D128" s="216" t="s">
        <v>120</v>
      </c>
      <c r="E128" s="217" t="s">
        <v>148</v>
      </c>
      <c r="F128" s="218" t="s">
        <v>149</v>
      </c>
      <c r="G128" s="219" t="s">
        <v>123</v>
      </c>
      <c r="H128" s="220">
        <v>1</v>
      </c>
      <c r="I128" s="221"/>
      <c r="J128" s="222">
        <f>ROUND(I128*H128,2)</f>
        <v>0</v>
      </c>
      <c r="K128" s="223"/>
      <c r="L128" s="44"/>
      <c r="M128" s="224" t="s">
        <v>1</v>
      </c>
      <c r="N128" s="225" t="s">
        <v>41</v>
      </c>
      <c r="O128" s="91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8" t="s">
        <v>124</v>
      </c>
      <c r="AT128" s="228" t="s">
        <v>120</v>
      </c>
      <c r="AU128" s="228" t="s">
        <v>86</v>
      </c>
      <c r="AY128" s="17" t="s">
        <v>116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7" t="s">
        <v>81</v>
      </c>
      <c r="BK128" s="229">
        <f>ROUND(I128*H128,2)</f>
        <v>0</v>
      </c>
      <c r="BL128" s="17" t="s">
        <v>124</v>
      </c>
      <c r="BM128" s="228" t="s">
        <v>150</v>
      </c>
    </row>
    <row r="129" s="12" customFormat="1" ht="22.8" customHeight="1">
      <c r="A129" s="12"/>
      <c r="B129" s="200"/>
      <c r="C129" s="201"/>
      <c r="D129" s="202" t="s">
        <v>75</v>
      </c>
      <c r="E129" s="214" t="s">
        <v>151</v>
      </c>
      <c r="F129" s="214" t="s">
        <v>152</v>
      </c>
      <c r="G129" s="201"/>
      <c r="H129" s="201"/>
      <c r="I129" s="204"/>
      <c r="J129" s="215">
        <f>BK129</f>
        <v>0</v>
      </c>
      <c r="K129" s="201"/>
      <c r="L129" s="206"/>
      <c r="M129" s="207"/>
      <c r="N129" s="208"/>
      <c r="O129" s="208"/>
      <c r="P129" s="209">
        <f>P130</f>
        <v>0</v>
      </c>
      <c r="Q129" s="208"/>
      <c r="R129" s="209">
        <f>R130</f>
        <v>0</v>
      </c>
      <c r="S129" s="208"/>
      <c r="T129" s="210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1" t="s">
        <v>115</v>
      </c>
      <c r="AT129" s="212" t="s">
        <v>75</v>
      </c>
      <c r="AU129" s="212" t="s">
        <v>81</v>
      </c>
      <c r="AY129" s="211" t="s">
        <v>116</v>
      </c>
      <c r="BK129" s="213">
        <f>BK130</f>
        <v>0</v>
      </c>
    </row>
    <row r="130" s="2" customFormat="1" ht="14.4" customHeight="1">
      <c r="A130" s="38"/>
      <c r="B130" s="39"/>
      <c r="C130" s="216" t="s">
        <v>81</v>
      </c>
      <c r="D130" s="216" t="s">
        <v>120</v>
      </c>
      <c r="E130" s="217" t="s">
        <v>153</v>
      </c>
      <c r="F130" s="218" t="s">
        <v>154</v>
      </c>
      <c r="G130" s="219" t="s">
        <v>123</v>
      </c>
      <c r="H130" s="220">
        <v>1</v>
      </c>
      <c r="I130" s="221"/>
      <c r="J130" s="222">
        <f>ROUND(I130*H130,2)</f>
        <v>0</v>
      </c>
      <c r="K130" s="223"/>
      <c r="L130" s="44"/>
      <c r="M130" s="230" t="s">
        <v>1</v>
      </c>
      <c r="N130" s="231" t="s">
        <v>41</v>
      </c>
      <c r="O130" s="232"/>
      <c r="P130" s="233">
        <f>O130*H130</f>
        <v>0</v>
      </c>
      <c r="Q130" s="233">
        <v>0</v>
      </c>
      <c r="R130" s="233">
        <f>Q130*H130</f>
        <v>0</v>
      </c>
      <c r="S130" s="233">
        <v>0</v>
      </c>
      <c r="T130" s="234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8" t="s">
        <v>124</v>
      </c>
      <c r="AT130" s="228" t="s">
        <v>120</v>
      </c>
      <c r="AU130" s="228" t="s">
        <v>86</v>
      </c>
      <c r="AY130" s="17" t="s">
        <v>116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7" t="s">
        <v>81</v>
      </c>
      <c r="BK130" s="229">
        <f>ROUND(I130*H130,2)</f>
        <v>0</v>
      </c>
      <c r="BL130" s="17" t="s">
        <v>124</v>
      </c>
      <c r="BM130" s="228" t="s">
        <v>155</v>
      </c>
    </row>
    <row r="131" s="2" customFormat="1" ht="6.96" customHeight="1">
      <c r="A131" s="38"/>
      <c r="B131" s="66"/>
      <c r="C131" s="67"/>
      <c r="D131" s="67"/>
      <c r="E131" s="67"/>
      <c r="F131" s="67"/>
      <c r="G131" s="67"/>
      <c r="H131" s="67"/>
      <c r="I131" s="67"/>
      <c r="J131" s="67"/>
      <c r="K131" s="67"/>
      <c r="L131" s="44"/>
      <c r="M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</sheetData>
  <sheetProtection sheet="1" autoFilter="0" formatColumns="0" formatRows="0" objects="1" scenarios="1" spinCount="100000" saltValue="z9G4fPG+l7pSGdrUSJVN946Uxq2dB16HOw5tlaf2HwtBMT3Imt4tN4JcVKPHEE7bY/J6uO34L4EHaWJVMr2oDg==" hashValue="q2CAObb1lnbjUYb4cZvA8XjRDHcKhtoZlQPDwJT1my50vO4FILZqiIrO6a5KbbtVms0AMtXHVMZU/D8Rv6qYIA==" algorithmName="SHA-512" password="CC35"/>
  <autoFilter ref="C116:K130"/>
  <mergeCells count="6">
    <mergeCell ref="E7:H7"/>
    <mergeCell ref="E16:H16"/>
    <mergeCell ref="E25:H25"/>
    <mergeCell ref="E85:H85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20"/>
      <c r="AT3" s="17" t="s">
        <v>86</v>
      </c>
    </row>
    <row r="4" s="1" customFormat="1" ht="24.96" customHeight="1">
      <c r="B4" s="20"/>
      <c r="D4" s="137" t="s">
        <v>89</v>
      </c>
      <c r="L4" s="20"/>
      <c r="M4" s="138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9" t="s">
        <v>16</v>
      </c>
      <c r="L6" s="20"/>
    </row>
    <row r="7" s="1" customFormat="1" ht="16.5" customHeight="1">
      <c r="B7" s="20"/>
      <c r="E7" s="235" t="str">
        <f>'Rekapitulace stavby'!K6</f>
        <v>PŘÍSTAVBA KOMUNITNÍHO CENTRA LUKÁŠ, Trávníčkova 1746,Praha 5</v>
      </c>
      <c r="F7" s="139"/>
      <c r="G7" s="139"/>
      <c r="H7" s="139"/>
      <c r="L7" s="20"/>
    </row>
    <row r="8" s="2" customFormat="1" ht="12" customHeight="1">
      <c r="A8" s="38"/>
      <c r="B8" s="44"/>
      <c r="C8" s="38"/>
      <c r="D8" s="139" t="s">
        <v>156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0" t="s">
        <v>157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9" t="s">
        <v>18</v>
      </c>
      <c r="E11" s="38"/>
      <c r="F11" s="141" t="s">
        <v>1</v>
      </c>
      <c r="G11" s="38"/>
      <c r="H11" s="38"/>
      <c r="I11" s="139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9" t="s">
        <v>20</v>
      </c>
      <c r="E12" s="38"/>
      <c r="F12" s="141" t="s">
        <v>21</v>
      </c>
      <c r="G12" s="38"/>
      <c r="H12" s="38"/>
      <c r="I12" s="139" t="s">
        <v>22</v>
      </c>
      <c r="J12" s="142" t="str">
        <f>'Rekapitulace stavby'!AN8</f>
        <v>11. 9. 2020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9" t="s">
        <v>24</v>
      </c>
      <c r="E14" s="38"/>
      <c r="F14" s="38"/>
      <c r="G14" s="38"/>
      <c r="H14" s="38"/>
      <c r="I14" s="139" t="s">
        <v>25</v>
      </c>
      <c r="J14" s="141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26</v>
      </c>
      <c r="F15" s="38"/>
      <c r="G15" s="38"/>
      <c r="H15" s="38"/>
      <c r="I15" s="139" t="s">
        <v>27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9" t="s">
        <v>28</v>
      </c>
      <c r="E17" s="38"/>
      <c r="F17" s="38"/>
      <c r="G17" s="38"/>
      <c r="H17" s="38"/>
      <c r="I17" s="139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39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9" t="s">
        <v>30</v>
      </c>
      <c r="E20" s="38"/>
      <c r="F20" s="38"/>
      <c r="G20" s="38"/>
      <c r="H20" s="38"/>
      <c r="I20" s="139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39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9" t="s">
        <v>33</v>
      </c>
      <c r="E23" s="38"/>
      <c r="F23" s="38"/>
      <c r="G23" s="38"/>
      <c r="H23" s="38"/>
      <c r="I23" s="139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39" t="s">
        <v>27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9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7"/>
      <c r="E29" s="147"/>
      <c r="F29" s="147"/>
      <c r="G29" s="147"/>
      <c r="H29" s="147"/>
      <c r="I29" s="147"/>
      <c r="J29" s="147"/>
      <c r="K29" s="147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8" t="s">
        <v>36</v>
      </c>
      <c r="E30" s="38"/>
      <c r="F30" s="38"/>
      <c r="G30" s="38"/>
      <c r="H30" s="38"/>
      <c r="I30" s="38"/>
      <c r="J30" s="149">
        <f>ROUND(J147,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7"/>
      <c r="E31" s="147"/>
      <c r="F31" s="147"/>
      <c r="G31" s="147"/>
      <c r="H31" s="147"/>
      <c r="I31" s="147"/>
      <c r="J31" s="147"/>
      <c r="K31" s="147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0" t="s">
        <v>38</v>
      </c>
      <c r="G32" s="38"/>
      <c r="H32" s="38"/>
      <c r="I32" s="150" t="s">
        <v>37</v>
      </c>
      <c r="J32" s="150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1" t="s">
        <v>40</v>
      </c>
      <c r="E33" s="139" t="s">
        <v>41</v>
      </c>
      <c r="F33" s="152">
        <f>ROUND((SUM(BE147:BE2123)),  2)</f>
        <v>0</v>
      </c>
      <c r="G33" s="38"/>
      <c r="H33" s="38"/>
      <c r="I33" s="153">
        <v>0.20999999999999999</v>
      </c>
      <c r="J33" s="152">
        <f>ROUND(((SUM(BE147:BE2123))*I33),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9" t="s">
        <v>42</v>
      </c>
      <c r="F34" s="152">
        <f>ROUND((SUM(BF147:BF2123)),  2)</f>
        <v>0</v>
      </c>
      <c r="G34" s="38"/>
      <c r="H34" s="38"/>
      <c r="I34" s="153">
        <v>0.14999999999999999</v>
      </c>
      <c r="J34" s="152">
        <f>ROUND(((SUM(BF147:BF2123))*I34),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9" t="s">
        <v>43</v>
      </c>
      <c r="F35" s="152">
        <f>ROUND((SUM(BG147:BG2123)),  2)</f>
        <v>0</v>
      </c>
      <c r="G35" s="38"/>
      <c r="H35" s="38"/>
      <c r="I35" s="153">
        <v>0.20999999999999999</v>
      </c>
      <c r="J35" s="152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9" t="s">
        <v>44</v>
      </c>
      <c r="F36" s="152">
        <f>ROUND((SUM(BH147:BH2123)),  2)</f>
        <v>0</v>
      </c>
      <c r="G36" s="38"/>
      <c r="H36" s="38"/>
      <c r="I36" s="153">
        <v>0.14999999999999999</v>
      </c>
      <c r="J36" s="152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9" t="s">
        <v>45</v>
      </c>
      <c r="F37" s="152">
        <f>ROUND((SUM(BI147:BI2123)),  2)</f>
        <v>0</v>
      </c>
      <c r="G37" s="38"/>
      <c r="H37" s="38"/>
      <c r="I37" s="153">
        <v>0</v>
      </c>
      <c r="J37" s="152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4"/>
      <c r="D39" s="155" t="s">
        <v>46</v>
      </c>
      <c r="E39" s="156"/>
      <c r="F39" s="156"/>
      <c r="G39" s="157" t="s">
        <v>47</v>
      </c>
      <c r="H39" s="158" t="s">
        <v>48</v>
      </c>
      <c r="I39" s="156"/>
      <c r="J39" s="159">
        <f>SUM(J30:J37)</f>
        <v>0</v>
      </c>
      <c r="K39" s="160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1" t="s">
        <v>49</v>
      </c>
      <c r="E50" s="162"/>
      <c r="F50" s="162"/>
      <c r="G50" s="161" t="s">
        <v>50</v>
      </c>
      <c r="H50" s="162"/>
      <c r="I50" s="162"/>
      <c r="J50" s="162"/>
      <c r="K50" s="162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3" t="s">
        <v>51</v>
      </c>
      <c r="E61" s="164"/>
      <c r="F61" s="165" t="s">
        <v>52</v>
      </c>
      <c r="G61" s="163" t="s">
        <v>51</v>
      </c>
      <c r="H61" s="164"/>
      <c r="I61" s="164"/>
      <c r="J61" s="166" t="s">
        <v>52</v>
      </c>
      <c r="K61" s="164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1" t="s">
        <v>53</v>
      </c>
      <c r="E65" s="167"/>
      <c r="F65" s="167"/>
      <c r="G65" s="161" t="s">
        <v>54</v>
      </c>
      <c r="H65" s="167"/>
      <c r="I65" s="167"/>
      <c r="J65" s="167"/>
      <c r="K65" s="167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3" t="s">
        <v>51</v>
      </c>
      <c r="E76" s="164"/>
      <c r="F76" s="165" t="s">
        <v>52</v>
      </c>
      <c r="G76" s="163" t="s">
        <v>51</v>
      </c>
      <c r="H76" s="164"/>
      <c r="I76" s="164"/>
      <c r="J76" s="166" t="s">
        <v>52</v>
      </c>
      <c r="K76" s="164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236" t="str">
        <f>E7</f>
        <v>PŘÍSTAVBA KOMUNITNÍHO CENTRA LUKÁŠ, Trávníčkova 1746,Praha 5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156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SO1 - Přístavba komunitního centra Lukáš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Trávníčkova 1746, Praha 5</v>
      </c>
      <c r="G89" s="40"/>
      <c r="H89" s="40"/>
      <c r="I89" s="32" t="s">
        <v>22</v>
      </c>
      <c r="J89" s="79" t="str">
        <f>IF(J12="","",J12)</f>
        <v>11. 9. 2020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24</v>
      </c>
      <c r="D91" s="40"/>
      <c r="E91" s="40"/>
      <c r="F91" s="27" t="str">
        <f>E15</f>
        <v>Městská část Praha 13,Sluneční nám.2580/13,Praha 5</v>
      </c>
      <c r="G91" s="40"/>
      <c r="H91" s="40"/>
      <c r="I91" s="32" t="s">
        <v>30</v>
      </c>
      <c r="J91" s="36" t="str">
        <f>E21</f>
        <v>IPROS s.r.o. Tyršova 2076,256 01 Benešov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2" t="s">
        <v>91</v>
      </c>
      <c r="D94" s="173"/>
      <c r="E94" s="173"/>
      <c r="F94" s="173"/>
      <c r="G94" s="173"/>
      <c r="H94" s="173"/>
      <c r="I94" s="173"/>
      <c r="J94" s="174" t="s">
        <v>92</v>
      </c>
      <c r="K94" s="173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5" t="s">
        <v>93</v>
      </c>
      <c r="D96" s="40"/>
      <c r="E96" s="40"/>
      <c r="F96" s="40"/>
      <c r="G96" s="40"/>
      <c r="H96" s="40"/>
      <c r="I96" s="40"/>
      <c r="J96" s="110">
        <f>J147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94</v>
      </c>
    </row>
    <row r="97" s="9" customFormat="1" ht="24.96" customHeight="1">
      <c r="A97" s="9"/>
      <c r="B97" s="176"/>
      <c r="C97" s="177"/>
      <c r="D97" s="178" t="s">
        <v>158</v>
      </c>
      <c r="E97" s="179"/>
      <c r="F97" s="179"/>
      <c r="G97" s="179"/>
      <c r="H97" s="179"/>
      <c r="I97" s="179"/>
      <c r="J97" s="180">
        <f>J148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159</v>
      </c>
      <c r="E98" s="185"/>
      <c r="F98" s="185"/>
      <c r="G98" s="185"/>
      <c r="H98" s="185"/>
      <c r="I98" s="185"/>
      <c r="J98" s="186">
        <f>J149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160</v>
      </c>
      <c r="E99" s="185"/>
      <c r="F99" s="185"/>
      <c r="G99" s="185"/>
      <c r="H99" s="185"/>
      <c r="I99" s="185"/>
      <c r="J99" s="186">
        <f>J230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161</v>
      </c>
      <c r="E100" s="185"/>
      <c r="F100" s="185"/>
      <c r="G100" s="185"/>
      <c r="H100" s="185"/>
      <c r="I100" s="185"/>
      <c r="J100" s="186">
        <f>J362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162</v>
      </c>
      <c r="E101" s="185"/>
      <c r="F101" s="185"/>
      <c r="G101" s="185"/>
      <c r="H101" s="185"/>
      <c r="I101" s="185"/>
      <c r="J101" s="186">
        <f>J728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163</v>
      </c>
      <c r="E102" s="185"/>
      <c r="F102" s="185"/>
      <c r="G102" s="185"/>
      <c r="H102" s="185"/>
      <c r="I102" s="185"/>
      <c r="J102" s="186">
        <f>J953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164</v>
      </c>
      <c r="E103" s="185"/>
      <c r="F103" s="185"/>
      <c r="G103" s="185"/>
      <c r="H103" s="185"/>
      <c r="I103" s="185"/>
      <c r="J103" s="186">
        <f>J1349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2"/>
      <c r="C104" s="183"/>
      <c r="D104" s="184" t="s">
        <v>165</v>
      </c>
      <c r="E104" s="185"/>
      <c r="F104" s="185"/>
      <c r="G104" s="185"/>
      <c r="H104" s="185"/>
      <c r="I104" s="185"/>
      <c r="J104" s="186">
        <f>J1419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2"/>
      <c r="C105" s="183"/>
      <c r="D105" s="184" t="s">
        <v>166</v>
      </c>
      <c r="E105" s="185"/>
      <c r="F105" s="185"/>
      <c r="G105" s="185"/>
      <c r="H105" s="185"/>
      <c r="I105" s="185"/>
      <c r="J105" s="186">
        <f>J1425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6"/>
      <c r="C106" s="177"/>
      <c r="D106" s="178" t="s">
        <v>167</v>
      </c>
      <c r="E106" s="179"/>
      <c r="F106" s="179"/>
      <c r="G106" s="179"/>
      <c r="H106" s="179"/>
      <c r="I106" s="179"/>
      <c r="J106" s="180">
        <f>J1427</f>
        <v>0</v>
      </c>
      <c r="K106" s="177"/>
      <c r="L106" s="18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2"/>
      <c r="C107" s="183"/>
      <c r="D107" s="184" t="s">
        <v>168</v>
      </c>
      <c r="E107" s="185"/>
      <c r="F107" s="185"/>
      <c r="G107" s="185"/>
      <c r="H107" s="185"/>
      <c r="I107" s="185"/>
      <c r="J107" s="186">
        <f>J1428</f>
        <v>0</v>
      </c>
      <c r="K107" s="183"/>
      <c r="L107" s="18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2"/>
      <c r="C108" s="183"/>
      <c r="D108" s="184" t="s">
        <v>169</v>
      </c>
      <c r="E108" s="185"/>
      <c r="F108" s="185"/>
      <c r="G108" s="185"/>
      <c r="H108" s="185"/>
      <c r="I108" s="185"/>
      <c r="J108" s="186">
        <f>J1458</f>
        <v>0</v>
      </c>
      <c r="K108" s="183"/>
      <c r="L108" s="18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2"/>
      <c r="C109" s="183"/>
      <c r="D109" s="184" t="s">
        <v>170</v>
      </c>
      <c r="E109" s="185"/>
      <c r="F109" s="185"/>
      <c r="G109" s="185"/>
      <c r="H109" s="185"/>
      <c r="I109" s="185"/>
      <c r="J109" s="186">
        <f>J1496</f>
        <v>0</v>
      </c>
      <c r="K109" s="183"/>
      <c r="L109" s="18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2"/>
      <c r="C110" s="183"/>
      <c r="D110" s="184" t="s">
        <v>171</v>
      </c>
      <c r="E110" s="185"/>
      <c r="F110" s="185"/>
      <c r="G110" s="185"/>
      <c r="H110" s="185"/>
      <c r="I110" s="185"/>
      <c r="J110" s="186">
        <f>J1566</f>
        <v>0</v>
      </c>
      <c r="K110" s="183"/>
      <c r="L110" s="18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2"/>
      <c r="C111" s="183"/>
      <c r="D111" s="184" t="s">
        <v>172</v>
      </c>
      <c r="E111" s="185"/>
      <c r="F111" s="185"/>
      <c r="G111" s="185"/>
      <c r="H111" s="185"/>
      <c r="I111" s="185"/>
      <c r="J111" s="186">
        <f>J1568</f>
        <v>0</v>
      </c>
      <c r="K111" s="183"/>
      <c r="L111" s="18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2"/>
      <c r="C112" s="183"/>
      <c r="D112" s="184" t="s">
        <v>173</v>
      </c>
      <c r="E112" s="185"/>
      <c r="F112" s="185"/>
      <c r="G112" s="185"/>
      <c r="H112" s="185"/>
      <c r="I112" s="185"/>
      <c r="J112" s="186">
        <f>J1573</f>
        <v>0</v>
      </c>
      <c r="K112" s="183"/>
      <c r="L112" s="18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2"/>
      <c r="C113" s="183"/>
      <c r="D113" s="184" t="s">
        <v>174</v>
      </c>
      <c r="E113" s="185"/>
      <c r="F113" s="185"/>
      <c r="G113" s="185"/>
      <c r="H113" s="185"/>
      <c r="I113" s="185"/>
      <c r="J113" s="186">
        <f>J1575</f>
        <v>0</v>
      </c>
      <c r="K113" s="183"/>
      <c r="L113" s="18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2"/>
      <c r="C114" s="183"/>
      <c r="D114" s="184" t="s">
        <v>175</v>
      </c>
      <c r="E114" s="185"/>
      <c r="F114" s="185"/>
      <c r="G114" s="185"/>
      <c r="H114" s="185"/>
      <c r="I114" s="185"/>
      <c r="J114" s="186">
        <f>J1578</f>
        <v>0</v>
      </c>
      <c r="K114" s="183"/>
      <c r="L114" s="18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2"/>
      <c r="C115" s="183"/>
      <c r="D115" s="184" t="s">
        <v>176</v>
      </c>
      <c r="E115" s="185"/>
      <c r="F115" s="185"/>
      <c r="G115" s="185"/>
      <c r="H115" s="185"/>
      <c r="I115" s="185"/>
      <c r="J115" s="186">
        <f>J1580</f>
        <v>0</v>
      </c>
      <c r="K115" s="183"/>
      <c r="L115" s="187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2"/>
      <c r="C116" s="183"/>
      <c r="D116" s="184" t="s">
        <v>177</v>
      </c>
      <c r="E116" s="185"/>
      <c r="F116" s="185"/>
      <c r="G116" s="185"/>
      <c r="H116" s="185"/>
      <c r="I116" s="185"/>
      <c r="J116" s="186">
        <f>J1592</f>
        <v>0</v>
      </c>
      <c r="K116" s="183"/>
      <c r="L116" s="187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2"/>
      <c r="C117" s="183"/>
      <c r="D117" s="184" t="s">
        <v>178</v>
      </c>
      <c r="E117" s="185"/>
      <c r="F117" s="185"/>
      <c r="G117" s="185"/>
      <c r="H117" s="185"/>
      <c r="I117" s="185"/>
      <c r="J117" s="186">
        <f>J1629</f>
        <v>0</v>
      </c>
      <c r="K117" s="183"/>
      <c r="L117" s="187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2"/>
      <c r="C118" s="183"/>
      <c r="D118" s="184" t="s">
        <v>179</v>
      </c>
      <c r="E118" s="185"/>
      <c r="F118" s="185"/>
      <c r="G118" s="185"/>
      <c r="H118" s="185"/>
      <c r="I118" s="185"/>
      <c r="J118" s="186">
        <f>J1657</f>
        <v>0</v>
      </c>
      <c r="K118" s="183"/>
      <c r="L118" s="187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2"/>
      <c r="C119" s="183"/>
      <c r="D119" s="184" t="s">
        <v>180</v>
      </c>
      <c r="E119" s="185"/>
      <c r="F119" s="185"/>
      <c r="G119" s="185"/>
      <c r="H119" s="185"/>
      <c r="I119" s="185"/>
      <c r="J119" s="186">
        <f>J1711</f>
        <v>0</v>
      </c>
      <c r="K119" s="183"/>
      <c r="L119" s="187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2"/>
      <c r="C120" s="183"/>
      <c r="D120" s="184" t="s">
        <v>181</v>
      </c>
      <c r="E120" s="185"/>
      <c r="F120" s="185"/>
      <c r="G120" s="185"/>
      <c r="H120" s="185"/>
      <c r="I120" s="185"/>
      <c r="J120" s="186">
        <f>J1785</f>
        <v>0</v>
      </c>
      <c r="K120" s="183"/>
      <c r="L120" s="187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82"/>
      <c r="C121" s="183"/>
      <c r="D121" s="184" t="s">
        <v>182</v>
      </c>
      <c r="E121" s="185"/>
      <c r="F121" s="185"/>
      <c r="G121" s="185"/>
      <c r="H121" s="185"/>
      <c r="I121" s="185"/>
      <c r="J121" s="186">
        <f>J1864</f>
        <v>0</v>
      </c>
      <c r="K121" s="183"/>
      <c r="L121" s="187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82"/>
      <c r="C122" s="183"/>
      <c r="D122" s="184" t="s">
        <v>183</v>
      </c>
      <c r="E122" s="185"/>
      <c r="F122" s="185"/>
      <c r="G122" s="185"/>
      <c r="H122" s="185"/>
      <c r="I122" s="185"/>
      <c r="J122" s="186">
        <f>J1881</f>
        <v>0</v>
      </c>
      <c r="K122" s="183"/>
      <c r="L122" s="187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82"/>
      <c r="C123" s="183"/>
      <c r="D123" s="184" t="s">
        <v>184</v>
      </c>
      <c r="E123" s="185"/>
      <c r="F123" s="185"/>
      <c r="G123" s="185"/>
      <c r="H123" s="185"/>
      <c r="I123" s="185"/>
      <c r="J123" s="186">
        <f>J1939</f>
        <v>0</v>
      </c>
      <c r="K123" s="183"/>
      <c r="L123" s="187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82"/>
      <c r="C124" s="183"/>
      <c r="D124" s="184" t="s">
        <v>185</v>
      </c>
      <c r="E124" s="185"/>
      <c r="F124" s="185"/>
      <c r="G124" s="185"/>
      <c r="H124" s="185"/>
      <c r="I124" s="185"/>
      <c r="J124" s="186">
        <f>J2026</f>
        <v>0</v>
      </c>
      <c r="K124" s="183"/>
      <c r="L124" s="187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82"/>
      <c r="C125" s="183"/>
      <c r="D125" s="184" t="s">
        <v>186</v>
      </c>
      <c r="E125" s="185"/>
      <c r="F125" s="185"/>
      <c r="G125" s="185"/>
      <c r="H125" s="185"/>
      <c r="I125" s="185"/>
      <c r="J125" s="186">
        <f>J2038</f>
        <v>0</v>
      </c>
      <c r="K125" s="183"/>
      <c r="L125" s="187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9" customFormat="1" ht="24.96" customHeight="1">
      <c r="A126" s="9"/>
      <c r="B126" s="176"/>
      <c r="C126" s="177"/>
      <c r="D126" s="178" t="s">
        <v>187</v>
      </c>
      <c r="E126" s="179"/>
      <c r="F126" s="179"/>
      <c r="G126" s="179"/>
      <c r="H126" s="179"/>
      <c r="I126" s="179"/>
      <c r="J126" s="180">
        <f>J2121</f>
        <v>0</v>
      </c>
      <c r="K126" s="177"/>
      <c r="L126" s="181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</row>
    <row r="127" s="10" customFormat="1" ht="19.92" customHeight="1">
      <c r="A127" s="10"/>
      <c r="B127" s="182"/>
      <c r="C127" s="183"/>
      <c r="D127" s="184" t="s">
        <v>188</v>
      </c>
      <c r="E127" s="185"/>
      <c r="F127" s="185"/>
      <c r="G127" s="185"/>
      <c r="H127" s="185"/>
      <c r="I127" s="185"/>
      <c r="J127" s="186">
        <f>J2122</f>
        <v>0</v>
      </c>
      <c r="K127" s="183"/>
      <c r="L127" s="187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2" customFormat="1" ht="21.84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66"/>
      <c r="C129" s="67"/>
      <c r="D129" s="67"/>
      <c r="E129" s="67"/>
      <c r="F129" s="67"/>
      <c r="G129" s="67"/>
      <c r="H129" s="67"/>
      <c r="I129" s="67"/>
      <c r="J129" s="67"/>
      <c r="K129" s="67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3" s="2" customFormat="1" ht="6.96" customHeight="1">
      <c r="A133" s="38"/>
      <c r="B133" s="68"/>
      <c r="C133" s="69"/>
      <c r="D133" s="69"/>
      <c r="E133" s="69"/>
      <c r="F133" s="69"/>
      <c r="G133" s="69"/>
      <c r="H133" s="69"/>
      <c r="I133" s="69"/>
      <c r="J133" s="69"/>
      <c r="K133" s="69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24.96" customHeight="1">
      <c r="A134" s="38"/>
      <c r="B134" s="39"/>
      <c r="C134" s="23" t="s">
        <v>100</v>
      </c>
      <c r="D134" s="40"/>
      <c r="E134" s="40"/>
      <c r="F134" s="40"/>
      <c r="G134" s="40"/>
      <c r="H134" s="40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6.96" customHeight="1">
      <c r="A135" s="38"/>
      <c r="B135" s="39"/>
      <c r="C135" s="40"/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2" customHeight="1">
      <c r="A136" s="38"/>
      <c r="B136" s="39"/>
      <c r="C136" s="32" t="s">
        <v>16</v>
      </c>
      <c r="D136" s="40"/>
      <c r="E136" s="40"/>
      <c r="F136" s="40"/>
      <c r="G136" s="40"/>
      <c r="H136" s="40"/>
      <c r="I136" s="40"/>
      <c r="J136" s="40"/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6.5" customHeight="1">
      <c r="A137" s="38"/>
      <c r="B137" s="39"/>
      <c r="C137" s="40"/>
      <c r="D137" s="40"/>
      <c r="E137" s="236" t="str">
        <f>E7</f>
        <v>PŘÍSTAVBA KOMUNITNÍHO CENTRA LUKÁŠ, Trávníčkova 1746,Praha 5</v>
      </c>
      <c r="F137" s="32"/>
      <c r="G137" s="32"/>
      <c r="H137" s="32"/>
      <c r="I137" s="40"/>
      <c r="J137" s="40"/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2" customHeight="1">
      <c r="A138" s="38"/>
      <c r="B138" s="39"/>
      <c r="C138" s="32" t="s">
        <v>156</v>
      </c>
      <c r="D138" s="40"/>
      <c r="E138" s="40"/>
      <c r="F138" s="40"/>
      <c r="G138" s="40"/>
      <c r="H138" s="40"/>
      <c r="I138" s="40"/>
      <c r="J138" s="40"/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6.5" customHeight="1">
      <c r="A139" s="38"/>
      <c r="B139" s="39"/>
      <c r="C139" s="40"/>
      <c r="D139" s="40"/>
      <c r="E139" s="76" t="str">
        <f>E9</f>
        <v>SO1 - Přístavba komunitního centra Lukáš</v>
      </c>
      <c r="F139" s="40"/>
      <c r="G139" s="40"/>
      <c r="H139" s="40"/>
      <c r="I139" s="40"/>
      <c r="J139" s="40"/>
      <c r="K139" s="40"/>
      <c r="L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6.96" customHeight="1">
      <c r="A140" s="38"/>
      <c r="B140" s="39"/>
      <c r="C140" s="40"/>
      <c r="D140" s="40"/>
      <c r="E140" s="40"/>
      <c r="F140" s="40"/>
      <c r="G140" s="40"/>
      <c r="H140" s="40"/>
      <c r="I140" s="40"/>
      <c r="J140" s="40"/>
      <c r="K140" s="40"/>
      <c r="L140" s="63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12" customHeight="1">
      <c r="A141" s="38"/>
      <c r="B141" s="39"/>
      <c r="C141" s="32" t="s">
        <v>20</v>
      </c>
      <c r="D141" s="40"/>
      <c r="E141" s="40"/>
      <c r="F141" s="27" t="str">
        <f>F12</f>
        <v>Trávníčkova 1746, Praha 5</v>
      </c>
      <c r="G141" s="40"/>
      <c r="H141" s="40"/>
      <c r="I141" s="32" t="s">
        <v>22</v>
      </c>
      <c r="J141" s="79" t="str">
        <f>IF(J12="","",J12)</f>
        <v>11. 9. 2020</v>
      </c>
      <c r="K141" s="40"/>
      <c r="L141" s="63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2" customFormat="1" ht="6.96" customHeight="1">
      <c r="A142" s="38"/>
      <c r="B142" s="39"/>
      <c r="C142" s="40"/>
      <c r="D142" s="40"/>
      <c r="E142" s="40"/>
      <c r="F142" s="40"/>
      <c r="G142" s="40"/>
      <c r="H142" s="40"/>
      <c r="I142" s="40"/>
      <c r="J142" s="40"/>
      <c r="K142" s="40"/>
      <c r="L142" s="63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="2" customFormat="1" ht="40.05" customHeight="1">
      <c r="A143" s="38"/>
      <c r="B143" s="39"/>
      <c r="C143" s="32" t="s">
        <v>24</v>
      </c>
      <c r="D143" s="40"/>
      <c r="E143" s="40"/>
      <c r="F143" s="27" t="str">
        <f>E15</f>
        <v>Městská část Praha 13,Sluneční nám.2580/13,Praha 5</v>
      </c>
      <c r="G143" s="40"/>
      <c r="H143" s="40"/>
      <c r="I143" s="32" t="s">
        <v>30</v>
      </c>
      <c r="J143" s="36" t="str">
        <f>E21</f>
        <v>IPROS s.r.o. Tyršova 2076,256 01 Benešov</v>
      </c>
      <c r="K143" s="40"/>
      <c r="L143" s="63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  <row r="144" s="2" customFormat="1" ht="15.15" customHeight="1">
      <c r="A144" s="38"/>
      <c r="B144" s="39"/>
      <c r="C144" s="32" t="s">
        <v>28</v>
      </c>
      <c r="D144" s="40"/>
      <c r="E144" s="40"/>
      <c r="F144" s="27" t="str">
        <f>IF(E18="","",E18)</f>
        <v>Vyplň údaj</v>
      </c>
      <c r="G144" s="40"/>
      <c r="H144" s="40"/>
      <c r="I144" s="32" t="s">
        <v>33</v>
      </c>
      <c r="J144" s="36" t="str">
        <f>E24</f>
        <v xml:space="preserve"> </v>
      </c>
      <c r="K144" s="40"/>
      <c r="L144" s="63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  <row r="145" s="2" customFormat="1" ht="10.32" customHeight="1">
      <c r="A145" s="38"/>
      <c r="B145" s="39"/>
      <c r="C145" s="40"/>
      <c r="D145" s="40"/>
      <c r="E145" s="40"/>
      <c r="F145" s="40"/>
      <c r="G145" s="40"/>
      <c r="H145" s="40"/>
      <c r="I145" s="40"/>
      <c r="J145" s="40"/>
      <c r="K145" s="40"/>
      <c r="L145" s="63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  <row r="146" s="11" customFormat="1" ht="29.28" customHeight="1">
      <c r="A146" s="188"/>
      <c r="B146" s="189"/>
      <c r="C146" s="190" t="s">
        <v>101</v>
      </c>
      <c r="D146" s="191" t="s">
        <v>61</v>
      </c>
      <c r="E146" s="191" t="s">
        <v>57</v>
      </c>
      <c r="F146" s="191" t="s">
        <v>58</v>
      </c>
      <c r="G146" s="191" t="s">
        <v>102</v>
      </c>
      <c r="H146" s="191" t="s">
        <v>103</v>
      </c>
      <c r="I146" s="191" t="s">
        <v>104</v>
      </c>
      <c r="J146" s="192" t="s">
        <v>92</v>
      </c>
      <c r="K146" s="193" t="s">
        <v>105</v>
      </c>
      <c r="L146" s="194"/>
      <c r="M146" s="100" t="s">
        <v>1</v>
      </c>
      <c r="N146" s="101" t="s">
        <v>40</v>
      </c>
      <c r="O146" s="101" t="s">
        <v>106</v>
      </c>
      <c r="P146" s="101" t="s">
        <v>107</v>
      </c>
      <c r="Q146" s="101" t="s">
        <v>108</v>
      </c>
      <c r="R146" s="101" t="s">
        <v>109</v>
      </c>
      <c r="S146" s="101" t="s">
        <v>110</v>
      </c>
      <c r="T146" s="102" t="s">
        <v>111</v>
      </c>
      <c r="U146" s="188"/>
      <c r="V146" s="188"/>
      <c r="W146" s="188"/>
      <c r="X146" s="188"/>
      <c r="Y146" s="188"/>
      <c r="Z146" s="188"/>
      <c r="AA146" s="188"/>
      <c r="AB146" s="188"/>
      <c r="AC146" s="188"/>
      <c r="AD146" s="188"/>
      <c r="AE146" s="188"/>
    </row>
    <row r="147" s="2" customFormat="1" ht="22.8" customHeight="1">
      <c r="A147" s="38"/>
      <c r="B147" s="39"/>
      <c r="C147" s="107" t="s">
        <v>112</v>
      </c>
      <c r="D147" s="40"/>
      <c r="E147" s="40"/>
      <c r="F147" s="40"/>
      <c r="G147" s="40"/>
      <c r="H147" s="40"/>
      <c r="I147" s="40"/>
      <c r="J147" s="195">
        <f>BK147</f>
        <v>0</v>
      </c>
      <c r="K147" s="40"/>
      <c r="L147" s="44"/>
      <c r="M147" s="103"/>
      <c r="N147" s="196"/>
      <c r="O147" s="104"/>
      <c r="P147" s="197">
        <f>P148+P1427+P2121</f>
        <v>0</v>
      </c>
      <c r="Q147" s="104"/>
      <c r="R147" s="197">
        <f>R148+R1427+R2121</f>
        <v>1169.5742948299999</v>
      </c>
      <c r="S147" s="104"/>
      <c r="T147" s="198">
        <f>T148+T1427+T2121</f>
        <v>3.8784999999999998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75</v>
      </c>
      <c r="AU147" s="17" t="s">
        <v>94</v>
      </c>
      <c r="BK147" s="199">
        <f>BK148+BK1427+BK2121</f>
        <v>0</v>
      </c>
    </row>
    <row r="148" s="12" customFormat="1" ht="25.92" customHeight="1">
      <c r="A148" s="12"/>
      <c r="B148" s="200"/>
      <c r="C148" s="201"/>
      <c r="D148" s="202" t="s">
        <v>75</v>
      </c>
      <c r="E148" s="203" t="s">
        <v>189</v>
      </c>
      <c r="F148" s="203" t="s">
        <v>190</v>
      </c>
      <c r="G148" s="201"/>
      <c r="H148" s="201"/>
      <c r="I148" s="204"/>
      <c r="J148" s="205">
        <f>BK148</f>
        <v>0</v>
      </c>
      <c r="K148" s="201"/>
      <c r="L148" s="206"/>
      <c r="M148" s="207"/>
      <c r="N148" s="208"/>
      <c r="O148" s="208"/>
      <c r="P148" s="209">
        <f>P149+P230+P362+P728+P953+P1349+P1419+P1425</f>
        <v>0</v>
      </c>
      <c r="Q148" s="208"/>
      <c r="R148" s="209">
        <f>R149+R230+R362+R728+R953+R1349+R1419+R1425</f>
        <v>1138.78656368</v>
      </c>
      <c r="S148" s="208"/>
      <c r="T148" s="210">
        <f>T149+T230+T362+T728+T953+T1349+T1419+T1425</f>
        <v>3.8581999999999996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1" t="s">
        <v>81</v>
      </c>
      <c r="AT148" s="212" t="s">
        <v>75</v>
      </c>
      <c r="AU148" s="212" t="s">
        <v>76</v>
      </c>
      <c r="AY148" s="211" t="s">
        <v>116</v>
      </c>
      <c r="BK148" s="213">
        <f>BK149+BK230+BK362+BK728+BK953+BK1349+BK1419+BK1425</f>
        <v>0</v>
      </c>
    </row>
    <row r="149" s="12" customFormat="1" ht="22.8" customHeight="1">
      <c r="A149" s="12"/>
      <c r="B149" s="200"/>
      <c r="C149" s="201"/>
      <c r="D149" s="202" t="s">
        <v>75</v>
      </c>
      <c r="E149" s="214" t="s">
        <v>81</v>
      </c>
      <c r="F149" s="214" t="s">
        <v>191</v>
      </c>
      <c r="G149" s="201"/>
      <c r="H149" s="201"/>
      <c r="I149" s="204"/>
      <c r="J149" s="215">
        <f>BK149</f>
        <v>0</v>
      </c>
      <c r="K149" s="201"/>
      <c r="L149" s="206"/>
      <c r="M149" s="207"/>
      <c r="N149" s="208"/>
      <c r="O149" s="208"/>
      <c r="P149" s="209">
        <f>SUM(P150:P229)</f>
        <v>0</v>
      </c>
      <c r="Q149" s="208"/>
      <c r="R149" s="209">
        <f>SUM(R150:R229)</f>
        <v>0</v>
      </c>
      <c r="S149" s="208"/>
      <c r="T149" s="210">
        <f>SUM(T150:T229)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1" t="s">
        <v>81</v>
      </c>
      <c r="AT149" s="212" t="s">
        <v>75</v>
      </c>
      <c r="AU149" s="212" t="s">
        <v>81</v>
      </c>
      <c r="AY149" s="211" t="s">
        <v>116</v>
      </c>
      <c r="BK149" s="213">
        <f>SUM(BK150:BK229)</f>
        <v>0</v>
      </c>
    </row>
    <row r="150" s="2" customFormat="1" ht="24.15" customHeight="1">
      <c r="A150" s="38"/>
      <c r="B150" s="39"/>
      <c r="C150" s="216" t="s">
        <v>81</v>
      </c>
      <c r="D150" s="216" t="s">
        <v>120</v>
      </c>
      <c r="E150" s="217" t="s">
        <v>192</v>
      </c>
      <c r="F150" s="218" t="s">
        <v>193</v>
      </c>
      <c r="G150" s="219" t="s">
        <v>194</v>
      </c>
      <c r="H150" s="220">
        <v>112.91500000000001</v>
      </c>
      <c r="I150" s="221"/>
      <c r="J150" s="222">
        <f>ROUND(I150*H150,2)</f>
        <v>0</v>
      </c>
      <c r="K150" s="223"/>
      <c r="L150" s="44"/>
      <c r="M150" s="224" t="s">
        <v>1</v>
      </c>
      <c r="N150" s="225" t="s">
        <v>41</v>
      </c>
      <c r="O150" s="91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8" t="s">
        <v>126</v>
      </c>
      <c r="AT150" s="228" t="s">
        <v>120</v>
      </c>
      <c r="AU150" s="228" t="s">
        <v>86</v>
      </c>
      <c r="AY150" s="17" t="s">
        <v>116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7" t="s">
        <v>81</v>
      </c>
      <c r="BK150" s="229">
        <f>ROUND(I150*H150,2)</f>
        <v>0</v>
      </c>
      <c r="BL150" s="17" t="s">
        <v>126</v>
      </c>
      <c r="BM150" s="228" t="s">
        <v>195</v>
      </c>
    </row>
    <row r="151" s="13" customFormat="1">
      <c r="A151" s="13"/>
      <c r="B151" s="237"/>
      <c r="C151" s="238"/>
      <c r="D151" s="239" t="s">
        <v>196</v>
      </c>
      <c r="E151" s="240" t="s">
        <v>1</v>
      </c>
      <c r="F151" s="241" t="s">
        <v>197</v>
      </c>
      <c r="G151" s="238"/>
      <c r="H151" s="242">
        <v>6.9619999999999997</v>
      </c>
      <c r="I151" s="243"/>
      <c r="J151" s="238"/>
      <c r="K151" s="238"/>
      <c r="L151" s="244"/>
      <c r="M151" s="245"/>
      <c r="N151" s="246"/>
      <c r="O151" s="246"/>
      <c r="P151" s="246"/>
      <c r="Q151" s="246"/>
      <c r="R151" s="246"/>
      <c r="S151" s="246"/>
      <c r="T151" s="24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8" t="s">
        <v>196</v>
      </c>
      <c r="AU151" s="248" t="s">
        <v>86</v>
      </c>
      <c r="AV151" s="13" t="s">
        <v>86</v>
      </c>
      <c r="AW151" s="13" t="s">
        <v>32</v>
      </c>
      <c r="AX151" s="13" t="s">
        <v>76</v>
      </c>
      <c r="AY151" s="248" t="s">
        <v>116</v>
      </c>
    </row>
    <row r="152" s="13" customFormat="1">
      <c r="A152" s="13"/>
      <c r="B152" s="237"/>
      <c r="C152" s="238"/>
      <c r="D152" s="239" t="s">
        <v>196</v>
      </c>
      <c r="E152" s="240" t="s">
        <v>1</v>
      </c>
      <c r="F152" s="241" t="s">
        <v>198</v>
      </c>
      <c r="G152" s="238"/>
      <c r="H152" s="242">
        <v>66.481999999999999</v>
      </c>
      <c r="I152" s="243"/>
      <c r="J152" s="238"/>
      <c r="K152" s="238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196</v>
      </c>
      <c r="AU152" s="248" t="s">
        <v>86</v>
      </c>
      <c r="AV152" s="13" t="s">
        <v>86</v>
      </c>
      <c r="AW152" s="13" t="s">
        <v>32</v>
      </c>
      <c r="AX152" s="13" t="s">
        <v>76</v>
      </c>
      <c r="AY152" s="248" t="s">
        <v>116</v>
      </c>
    </row>
    <row r="153" s="13" customFormat="1">
      <c r="A153" s="13"/>
      <c r="B153" s="237"/>
      <c r="C153" s="238"/>
      <c r="D153" s="239" t="s">
        <v>196</v>
      </c>
      <c r="E153" s="240" t="s">
        <v>1</v>
      </c>
      <c r="F153" s="241" t="s">
        <v>199</v>
      </c>
      <c r="G153" s="238"/>
      <c r="H153" s="242">
        <v>21.23</v>
      </c>
      <c r="I153" s="243"/>
      <c r="J153" s="238"/>
      <c r="K153" s="238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196</v>
      </c>
      <c r="AU153" s="248" t="s">
        <v>86</v>
      </c>
      <c r="AV153" s="13" t="s">
        <v>86</v>
      </c>
      <c r="AW153" s="13" t="s">
        <v>32</v>
      </c>
      <c r="AX153" s="13" t="s">
        <v>76</v>
      </c>
      <c r="AY153" s="248" t="s">
        <v>116</v>
      </c>
    </row>
    <row r="154" s="13" customFormat="1">
      <c r="A154" s="13"/>
      <c r="B154" s="237"/>
      <c r="C154" s="238"/>
      <c r="D154" s="239" t="s">
        <v>196</v>
      </c>
      <c r="E154" s="240" t="s">
        <v>1</v>
      </c>
      <c r="F154" s="241" t="s">
        <v>200</v>
      </c>
      <c r="G154" s="238"/>
      <c r="H154" s="242">
        <v>18.241</v>
      </c>
      <c r="I154" s="243"/>
      <c r="J154" s="238"/>
      <c r="K154" s="238"/>
      <c r="L154" s="244"/>
      <c r="M154" s="245"/>
      <c r="N154" s="246"/>
      <c r="O154" s="246"/>
      <c r="P154" s="246"/>
      <c r="Q154" s="246"/>
      <c r="R154" s="246"/>
      <c r="S154" s="246"/>
      <c r="T154" s="24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8" t="s">
        <v>196</v>
      </c>
      <c r="AU154" s="248" t="s">
        <v>86</v>
      </c>
      <c r="AV154" s="13" t="s">
        <v>86</v>
      </c>
      <c r="AW154" s="13" t="s">
        <v>32</v>
      </c>
      <c r="AX154" s="13" t="s">
        <v>76</v>
      </c>
      <c r="AY154" s="248" t="s">
        <v>116</v>
      </c>
    </row>
    <row r="155" s="14" customFormat="1">
      <c r="A155" s="14"/>
      <c r="B155" s="249"/>
      <c r="C155" s="250"/>
      <c r="D155" s="239" t="s">
        <v>196</v>
      </c>
      <c r="E155" s="251" t="s">
        <v>1</v>
      </c>
      <c r="F155" s="252" t="s">
        <v>201</v>
      </c>
      <c r="G155" s="250"/>
      <c r="H155" s="253">
        <v>112.91500000000001</v>
      </c>
      <c r="I155" s="254"/>
      <c r="J155" s="250"/>
      <c r="K155" s="250"/>
      <c r="L155" s="255"/>
      <c r="M155" s="256"/>
      <c r="N155" s="257"/>
      <c r="O155" s="257"/>
      <c r="P155" s="257"/>
      <c r="Q155" s="257"/>
      <c r="R155" s="257"/>
      <c r="S155" s="257"/>
      <c r="T155" s="25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9" t="s">
        <v>196</v>
      </c>
      <c r="AU155" s="259" t="s">
        <v>86</v>
      </c>
      <c r="AV155" s="14" t="s">
        <v>126</v>
      </c>
      <c r="AW155" s="14" t="s">
        <v>32</v>
      </c>
      <c r="AX155" s="14" t="s">
        <v>81</v>
      </c>
      <c r="AY155" s="259" t="s">
        <v>116</v>
      </c>
    </row>
    <row r="156" s="2" customFormat="1" ht="24.15" customHeight="1">
      <c r="A156" s="38"/>
      <c r="B156" s="39"/>
      <c r="C156" s="216" t="s">
        <v>86</v>
      </c>
      <c r="D156" s="216" t="s">
        <v>120</v>
      </c>
      <c r="E156" s="217" t="s">
        <v>202</v>
      </c>
      <c r="F156" s="218" t="s">
        <v>203</v>
      </c>
      <c r="G156" s="219" t="s">
        <v>194</v>
      </c>
      <c r="H156" s="220">
        <v>18.212</v>
      </c>
      <c r="I156" s="221"/>
      <c r="J156" s="222">
        <f>ROUND(I156*H156,2)</f>
        <v>0</v>
      </c>
      <c r="K156" s="223"/>
      <c r="L156" s="44"/>
      <c r="M156" s="224" t="s">
        <v>1</v>
      </c>
      <c r="N156" s="225" t="s">
        <v>41</v>
      </c>
      <c r="O156" s="91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8" t="s">
        <v>126</v>
      </c>
      <c r="AT156" s="228" t="s">
        <v>120</v>
      </c>
      <c r="AU156" s="228" t="s">
        <v>86</v>
      </c>
      <c r="AY156" s="17" t="s">
        <v>116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7" t="s">
        <v>81</v>
      </c>
      <c r="BK156" s="229">
        <f>ROUND(I156*H156,2)</f>
        <v>0</v>
      </c>
      <c r="BL156" s="17" t="s">
        <v>126</v>
      </c>
      <c r="BM156" s="228" t="s">
        <v>204</v>
      </c>
    </row>
    <row r="157" s="13" customFormat="1">
      <c r="A157" s="13"/>
      <c r="B157" s="237"/>
      <c r="C157" s="238"/>
      <c r="D157" s="239" t="s">
        <v>196</v>
      </c>
      <c r="E157" s="240" t="s">
        <v>1</v>
      </c>
      <c r="F157" s="241" t="s">
        <v>205</v>
      </c>
      <c r="G157" s="238"/>
      <c r="H157" s="242">
        <v>2.4860000000000002</v>
      </c>
      <c r="I157" s="243"/>
      <c r="J157" s="238"/>
      <c r="K157" s="238"/>
      <c r="L157" s="244"/>
      <c r="M157" s="245"/>
      <c r="N157" s="246"/>
      <c r="O157" s="246"/>
      <c r="P157" s="246"/>
      <c r="Q157" s="246"/>
      <c r="R157" s="246"/>
      <c r="S157" s="246"/>
      <c r="T157" s="24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8" t="s">
        <v>196</v>
      </c>
      <c r="AU157" s="248" t="s">
        <v>86</v>
      </c>
      <c r="AV157" s="13" t="s">
        <v>86</v>
      </c>
      <c r="AW157" s="13" t="s">
        <v>32</v>
      </c>
      <c r="AX157" s="13" t="s">
        <v>76</v>
      </c>
      <c r="AY157" s="248" t="s">
        <v>116</v>
      </c>
    </row>
    <row r="158" s="13" customFormat="1">
      <c r="A158" s="13"/>
      <c r="B158" s="237"/>
      <c r="C158" s="238"/>
      <c r="D158" s="239" t="s">
        <v>196</v>
      </c>
      <c r="E158" s="240" t="s">
        <v>1</v>
      </c>
      <c r="F158" s="241" t="s">
        <v>206</v>
      </c>
      <c r="G158" s="238"/>
      <c r="H158" s="242">
        <v>3.9380000000000002</v>
      </c>
      <c r="I158" s="243"/>
      <c r="J158" s="238"/>
      <c r="K158" s="238"/>
      <c r="L158" s="244"/>
      <c r="M158" s="245"/>
      <c r="N158" s="246"/>
      <c r="O158" s="246"/>
      <c r="P158" s="246"/>
      <c r="Q158" s="246"/>
      <c r="R158" s="246"/>
      <c r="S158" s="246"/>
      <c r="T158" s="24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8" t="s">
        <v>196</v>
      </c>
      <c r="AU158" s="248" t="s">
        <v>86</v>
      </c>
      <c r="AV158" s="13" t="s">
        <v>86</v>
      </c>
      <c r="AW158" s="13" t="s">
        <v>32</v>
      </c>
      <c r="AX158" s="13" t="s">
        <v>76</v>
      </c>
      <c r="AY158" s="248" t="s">
        <v>116</v>
      </c>
    </row>
    <row r="159" s="13" customFormat="1">
      <c r="A159" s="13"/>
      <c r="B159" s="237"/>
      <c r="C159" s="238"/>
      <c r="D159" s="239" t="s">
        <v>196</v>
      </c>
      <c r="E159" s="240" t="s">
        <v>1</v>
      </c>
      <c r="F159" s="241" t="s">
        <v>207</v>
      </c>
      <c r="G159" s="238"/>
      <c r="H159" s="242">
        <v>1.0720000000000001</v>
      </c>
      <c r="I159" s="243"/>
      <c r="J159" s="238"/>
      <c r="K159" s="238"/>
      <c r="L159" s="244"/>
      <c r="M159" s="245"/>
      <c r="N159" s="246"/>
      <c r="O159" s="246"/>
      <c r="P159" s="246"/>
      <c r="Q159" s="246"/>
      <c r="R159" s="246"/>
      <c r="S159" s="246"/>
      <c r="T159" s="24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8" t="s">
        <v>196</v>
      </c>
      <c r="AU159" s="248" t="s">
        <v>86</v>
      </c>
      <c r="AV159" s="13" t="s">
        <v>86</v>
      </c>
      <c r="AW159" s="13" t="s">
        <v>32</v>
      </c>
      <c r="AX159" s="13" t="s">
        <v>76</v>
      </c>
      <c r="AY159" s="248" t="s">
        <v>116</v>
      </c>
    </row>
    <row r="160" s="13" customFormat="1">
      <c r="A160" s="13"/>
      <c r="B160" s="237"/>
      <c r="C160" s="238"/>
      <c r="D160" s="239" t="s">
        <v>196</v>
      </c>
      <c r="E160" s="240" t="s">
        <v>1</v>
      </c>
      <c r="F160" s="241" t="s">
        <v>208</v>
      </c>
      <c r="G160" s="238"/>
      <c r="H160" s="242">
        <v>1.8520000000000001</v>
      </c>
      <c r="I160" s="243"/>
      <c r="J160" s="238"/>
      <c r="K160" s="238"/>
      <c r="L160" s="244"/>
      <c r="M160" s="245"/>
      <c r="N160" s="246"/>
      <c r="O160" s="246"/>
      <c r="P160" s="246"/>
      <c r="Q160" s="246"/>
      <c r="R160" s="246"/>
      <c r="S160" s="246"/>
      <c r="T160" s="24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8" t="s">
        <v>196</v>
      </c>
      <c r="AU160" s="248" t="s">
        <v>86</v>
      </c>
      <c r="AV160" s="13" t="s">
        <v>86</v>
      </c>
      <c r="AW160" s="13" t="s">
        <v>32</v>
      </c>
      <c r="AX160" s="13" t="s">
        <v>76</v>
      </c>
      <c r="AY160" s="248" t="s">
        <v>116</v>
      </c>
    </row>
    <row r="161" s="13" customFormat="1">
      <c r="A161" s="13"/>
      <c r="B161" s="237"/>
      <c r="C161" s="238"/>
      <c r="D161" s="239" t="s">
        <v>196</v>
      </c>
      <c r="E161" s="240" t="s">
        <v>1</v>
      </c>
      <c r="F161" s="241" t="s">
        <v>209</v>
      </c>
      <c r="G161" s="238"/>
      <c r="H161" s="242">
        <v>1.544</v>
      </c>
      <c r="I161" s="243"/>
      <c r="J161" s="238"/>
      <c r="K161" s="238"/>
      <c r="L161" s="244"/>
      <c r="M161" s="245"/>
      <c r="N161" s="246"/>
      <c r="O161" s="246"/>
      <c r="P161" s="246"/>
      <c r="Q161" s="246"/>
      <c r="R161" s="246"/>
      <c r="S161" s="246"/>
      <c r="T161" s="24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8" t="s">
        <v>196</v>
      </c>
      <c r="AU161" s="248" t="s">
        <v>86</v>
      </c>
      <c r="AV161" s="13" t="s">
        <v>86</v>
      </c>
      <c r="AW161" s="13" t="s">
        <v>32</v>
      </c>
      <c r="AX161" s="13" t="s">
        <v>76</v>
      </c>
      <c r="AY161" s="248" t="s">
        <v>116</v>
      </c>
    </row>
    <row r="162" s="13" customFormat="1">
      <c r="A162" s="13"/>
      <c r="B162" s="237"/>
      <c r="C162" s="238"/>
      <c r="D162" s="239" t="s">
        <v>196</v>
      </c>
      <c r="E162" s="240" t="s">
        <v>1</v>
      </c>
      <c r="F162" s="241" t="s">
        <v>210</v>
      </c>
      <c r="G162" s="238"/>
      <c r="H162" s="242">
        <v>7.3200000000000003</v>
      </c>
      <c r="I162" s="243"/>
      <c r="J162" s="238"/>
      <c r="K162" s="238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196</v>
      </c>
      <c r="AU162" s="248" t="s">
        <v>86</v>
      </c>
      <c r="AV162" s="13" t="s">
        <v>86</v>
      </c>
      <c r="AW162" s="13" t="s">
        <v>32</v>
      </c>
      <c r="AX162" s="13" t="s">
        <v>76</v>
      </c>
      <c r="AY162" s="248" t="s">
        <v>116</v>
      </c>
    </row>
    <row r="163" s="14" customFormat="1">
      <c r="A163" s="14"/>
      <c r="B163" s="249"/>
      <c r="C163" s="250"/>
      <c r="D163" s="239" t="s">
        <v>196</v>
      </c>
      <c r="E163" s="251" t="s">
        <v>1</v>
      </c>
      <c r="F163" s="252" t="s">
        <v>201</v>
      </c>
      <c r="G163" s="250"/>
      <c r="H163" s="253">
        <v>18.212000000000003</v>
      </c>
      <c r="I163" s="254"/>
      <c r="J163" s="250"/>
      <c r="K163" s="250"/>
      <c r="L163" s="255"/>
      <c r="M163" s="256"/>
      <c r="N163" s="257"/>
      <c r="O163" s="257"/>
      <c r="P163" s="257"/>
      <c r="Q163" s="257"/>
      <c r="R163" s="257"/>
      <c r="S163" s="257"/>
      <c r="T163" s="25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9" t="s">
        <v>196</v>
      </c>
      <c r="AU163" s="259" t="s">
        <v>86</v>
      </c>
      <c r="AV163" s="14" t="s">
        <v>126</v>
      </c>
      <c r="AW163" s="14" t="s">
        <v>32</v>
      </c>
      <c r="AX163" s="14" t="s">
        <v>81</v>
      </c>
      <c r="AY163" s="259" t="s">
        <v>116</v>
      </c>
    </row>
    <row r="164" s="2" customFormat="1" ht="24.15" customHeight="1">
      <c r="A164" s="38"/>
      <c r="B164" s="39"/>
      <c r="C164" s="216" t="s">
        <v>119</v>
      </c>
      <c r="D164" s="216" t="s">
        <v>120</v>
      </c>
      <c r="E164" s="217" t="s">
        <v>211</v>
      </c>
      <c r="F164" s="218" t="s">
        <v>212</v>
      </c>
      <c r="G164" s="219" t="s">
        <v>194</v>
      </c>
      <c r="H164" s="220">
        <v>5.9089999999999998</v>
      </c>
      <c r="I164" s="221"/>
      <c r="J164" s="222">
        <f>ROUND(I164*H164,2)</f>
        <v>0</v>
      </c>
      <c r="K164" s="223"/>
      <c r="L164" s="44"/>
      <c r="M164" s="224" t="s">
        <v>1</v>
      </c>
      <c r="N164" s="225" t="s">
        <v>41</v>
      </c>
      <c r="O164" s="91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8" t="s">
        <v>126</v>
      </c>
      <c r="AT164" s="228" t="s">
        <v>120</v>
      </c>
      <c r="AU164" s="228" t="s">
        <v>86</v>
      </c>
      <c r="AY164" s="17" t="s">
        <v>116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7" t="s">
        <v>81</v>
      </c>
      <c r="BK164" s="229">
        <f>ROUND(I164*H164,2)</f>
        <v>0</v>
      </c>
      <c r="BL164" s="17" t="s">
        <v>126</v>
      </c>
      <c r="BM164" s="228" t="s">
        <v>213</v>
      </c>
    </row>
    <row r="165" s="13" customFormat="1">
      <c r="A165" s="13"/>
      <c r="B165" s="237"/>
      <c r="C165" s="238"/>
      <c r="D165" s="239" t="s">
        <v>196</v>
      </c>
      <c r="E165" s="240" t="s">
        <v>1</v>
      </c>
      <c r="F165" s="241" t="s">
        <v>214</v>
      </c>
      <c r="G165" s="238"/>
      <c r="H165" s="242">
        <v>0.43099999999999999</v>
      </c>
      <c r="I165" s="243"/>
      <c r="J165" s="238"/>
      <c r="K165" s="238"/>
      <c r="L165" s="244"/>
      <c r="M165" s="245"/>
      <c r="N165" s="246"/>
      <c r="O165" s="246"/>
      <c r="P165" s="246"/>
      <c r="Q165" s="246"/>
      <c r="R165" s="246"/>
      <c r="S165" s="246"/>
      <c r="T165" s="24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8" t="s">
        <v>196</v>
      </c>
      <c r="AU165" s="248" t="s">
        <v>86</v>
      </c>
      <c r="AV165" s="13" t="s">
        <v>86</v>
      </c>
      <c r="AW165" s="13" t="s">
        <v>32</v>
      </c>
      <c r="AX165" s="13" t="s">
        <v>76</v>
      </c>
      <c r="AY165" s="248" t="s">
        <v>116</v>
      </c>
    </row>
    <row r="166" s="13" customFormat="1">
      <c r="A166" s="13"/>
      <c r="B166" s="237"/>
      <c r="C166" s="238"/>
      <c r="D166" s="239" t="s">
        <v>196</v>
      </c>
      <c r="E166" s="240" t="s">
        <v>1</v>
      </c>
      <c r="F166" s="241" t="s">
        <v>215</v>
      </c>
      <c r="G166" s="238"/>
      <c r="H166" s="242">
        <v>0.34899999999999998</v>
      </c>
      <c r="I166" s="243"/>
      <c r="J166" s="238"/>
      <c r="K166" s="238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196</v>
      </c>
      <c r="AU166" s="248" t="s">
        <v>86</v>
      </c>
      <c r="AV166" s="13" t="s">
        <v>86</v>
      </c>
      <c r="AW166" s="13" t="s">
        <v>32</v>
      </c>
      <c r="AX166" s="13" t="s">
        <v>76</v>
      </c>
      <c r="AY166" s="248" t="s">
        <v>116</v>
      </c>
    </row>
    <row r="167" s="13" customFormat="1">
      <c r="A167" s="13"/>
      <c r="B167" s="237"/>
      <c r="C167" s="238"/>
      <c r="D167" s="239" t="s">
        <v>196</v>
      </c>
      <c r="E167" s="240" t="s">
        <v>1</v>
      </c>
      <c r="F167" s="241" t="s">
        <v>216</v>
      </c>
      <c r="G167" s="238"/>
      <c r="H167" s="242">
        <v>0.434</v>
      </c>
      <c r="I167" s="243"/>
      <c r="J167" s="238"/>
      <c r="K167" s="238"/>
      <c r="L167" s="244"/>
      <c r="M167" s="245"/>
      <c r="N167" s="246"/>
      <c r="O167" s="246"/>
      <c r="P167" s="246"/>
      <c r="Q167" s="246"/>
      <c r="R167" s="246"/>
      <c r="S167" s="246"/>
      <c r="T167" s="24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8" t="s">
        <v>196</v>
      </c>
      <c r="AU167" s="248" t="s">
        <v>86</v>
      </c>
      <c r="AV167" s="13" t="s">
        <v>86</v>
      </c>
      <c r="AW167" s="13" t="s">
        <v>32</v>
      </c>
      <c r="AX167" s="13" t="s">
        <v>76</v>
      </c>
      <c r="AY167" s="248" t="s">
        <v>116</v>
      </c>
    </row>
    <row r="168" s="13" customFormat="1">
      <c r="A168" s="13"/>
      <c r="B168" s="237"/>
      <c r="C168" s="238"/>
      <c r="D168" s="239" t="s">
        <v>196</v>
      </c>
      <c r="E168" s="240" t="s">
        <v>1</v>
      </c>
      <c r="F168" s="241" t="s">
        <v>217</v>
      </c>
      <c r="G168" s="238"/>
      <c r="H168" s="242">
        <v>0.435</v>
      </c>
      <c r="I168" s="243"/>
      <c r="J168" s="238"/>
      <c r="K168" s="238"/>
      <c r="L168" s="244"/>
      <c r="M168" s="245"/>
      <c r="N168" s="246"/>
      <c r="O168" s="246"/>
      <c r="P168" s="246"/>
      <c r="Q168" s="246"/>
      <c r="R168" s="246"/>
      <c r="S168" s="246"/>
      <c r="T168" s="24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8" t="s">
        <v>196</v>
      </c>
      <c r="AU168" s="248" t="s">
        <v>86</v>
      </c>
      <c r="AV168" s="13" t="s">
        <v>86</v>
      </c>
      <c r="AW168" s="13" t="s">
        <v>32</v>
      </c>
      <c r="AX168" s="13" t="s">
        <v>76</v>
      </c>
      <c r="AY168" s="248" t="s">
        <v>116</v>
      </c>
    </row>
    <row r="169" s="13" customFormat="1">
      <c r="A169" s="13"/>
      <c r="B169" s="237"/>
      <c r="C169" s="238"/>
      <c r="D169" s="239" t="s">
        <v>196</v>
      </c>
      <c r="E169" s="240" t="s">
        <v>1</v>
      </c>
      <c r="F169" s="241" t="s">
        <v>218</v>
      </c>
      <c r="G169" s="238"/>
      <c r="H169" s="242">
        <v>0.35899999999999999</v>
      </c>
      <c r="I169" s="243"/>
      <c r="J169" s="238"/>
      <c r="K169" s="238"/>
      <c r="L169" s="244"/>
      <c r="M169" s="245"/>
      <c r="N169" s="246"/>
      <c r="O169" s="246"/>
      <c r="P169" s="246"/>
      <c r="Q169" s="246"/>
      <c r="R169" s="246"/>
      <c r="S169" s="246"/>
      <c r="T169" s="24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8" t="s">
        <v>196</v>
      </c>
      <c r="AU169" s="248" t="s">
        <v>86</v>
      </c>
      <c r="AV169" s="13" t="s">
        <v>86</v>
      </c>
      <c r="AW169" s="13" t="s">
        <v>32</v>
      </c>
      <c r="AX169" s="13" t="s">
        <v>76</v>
      </c>
      <c r="AY169" s="248" t="s">
        <v>116</v>
      </c>
    </row>
    <row r="170" s="13" customFormat="1">
      <c r="A170" s="13"/>
      <c r="B170" s="237"/>
      <c r="C170" s="238"/>
      <c r="D170" s="239" t="s">
        <v>196</v>
      </c>
      <c r="E170" s="240" t="s">
        <v>1</v>
      </c>
      <c r="F170" s="241" t="s">
        <v>219</v>
      </c>
      <c r="G170" s="238"/>
      <c r="H170" s="242">
        <v>1.0129999999999999</v>
      </c>
      <c r="I170" s="243"/>
      <c r="J170" s="238"/>
      <c r="K170" s="238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196</v>
      </c>
      <c r="AU170" s="248" t="s">
        <v>86</v>
      </c>
      <c r="AV170" s="13" t="s">
        <v>86</v>
      </c>
      <c r="AW170" s="13" t="s">
        <v>32</v>
      </c>
      <c r="AX170" s="13" t="s">
        <v>76</v>
      </c>
      <c r="AY170" s="248" t="s">
        <v>116</v>
      </c>
    </row>
    <row r="171" s="13" customFormat="1">
      <c r="A171" s="13"/>
      <c r="B171" s="237"/>
      <c r="C171" s="238"/>
      <c r="D171" s="239" t="s">
        <v>196</v>
      </c>
      <c r="E171" s="240" t="s">
        <v>1</v>
      </c>
      <c r="F171" s="241" t="s">
        <v>220</v>
      </c>
      <c r="G171" s="238"/>
      <c r="H171" s="242">
        <v>0.20899999999999999</v>
      </c>
      <c r="I171" s="243"/>
      <c r="J171" s="238"/>
      <c r="K171" s="238"/>
      <c r="L171" s="244"/>
      <c r="M171" s="245"/>
      <c r="N171" s="246"/>
      <c r="O171" s="246"/>
      <c r="P171" s="246"/>
      <c r="Q171" s="246"/>
      <c r="R171" s="246"/>
      <c r="S171" s="246"/>
      <c r="T171" s="24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8" t="s">
        <v>196</v>
      </c>
      <c r="AU171" s="248" t="s">
        <v>86</v>
      </c>
      <c r="AV171" s="13" t="s">
        <v>86</v>
      </c>
      <c r="AW171" s="13" t="s">
        <v>32</v>
      </c>
      <c r="AX171" s="13" t="s">
        <v>76</v>
      </c>
      <c r="AY171" s="248" t="s">
        <v>116</v>
      </c>
    </row>
    <row r="172" s="13" customFormat="1">
      <c r="A172" s="13"/>
      <c r="B172" s="237"/>
      <c r="C172" s="238"/>
      <c r="D172" s="239" t="s">
        <v>196</v>
      </c>
      <c r="E172" s="240" t="s">
        <v>1</v>
      </c>
      <c r="F172" s="241" t="s">
        <v>221</v>
      </c>
      <c r="G172" s="238"/>
      <c r="H172" s="242">
        <v>1.5880000000000001</v>
      </c>
      <c r="I172" s="243"/>
      <c r="J172" s="238"/>
      <c r="K172" s="238"/>
      <c r="L172" s="244"/>
      <c r="M172" s="245"/>
      <c r="N172" s="246"/>
      <c r="O172" s="246"/>
      <c r="P172" s="246"/>
      <c r="Q172" s="246"/>
      <c r="R172" s="246"/>
      <c r="S172" s="246"/>
      <c r="T172" s="24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8" t="s">
        <v>196</v>
      </c>
      <c r="AU172" s="248" t="s">
        <v>86</v>
      </c>
      <c r="AV172" s="13" t="s">
        <v>86</v>
      </c>
      <c r="AW172" s="13" t="s">
        <v>32</v>
      </c>
      <c r="AX172" s="13" t="s">
        <v>76</v>
      </c>
      <c r="AY172" s="248" t="s">
        <v>116</v>
      </c>
    </row>
    <row r="173" s="13" customFormat="1">
      <c r="A173" s="13"/>
      <c r="B173" s="237"/>
      <c r="C173" s="238"/>
      <c r="D173" s="239" t="s">
        <v>196</v>
      </c>
      <c r="E173" s="240" t="s">
        <v>1</v>
      </c>
      <c r="F173" s="241" t="s">
        <v>222</v>
      </c>
      <c r="G173" s="238"/>
      <c r="H173" s="242">
        <v>1.014</v>
      </c>
      <c r="I173" s="243"/>
      <c r="J173" s="238"/>
      <c r="K173" s="238"/>
      <c r="L173" s="244"/>
      <c r="M173" s="245"/>
      <c r="N173" s="246"/>
      <c r="O173" s="246"/>
      <c r="P173" s="246"/>
      <c r="Q173" s="246"/>
      <c r="R173" s="246"/>
      <c r="S173" s="246"/>
      <c r="T173" s="24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8" t="s">
        <v>196</v>
      </c>
      <c r="AU173" s="248" t="s">
        <v>86</v>
      </c>
      <c r="AV173" s="13" t="s">
        <v>86</v>
      </c>
      <c r="AW173" s="13" t="s">
        <v>32</v>
      </c>
      <c r="AX173" s="13" t="s">
        <v>76</v>
      </c>
      <c r="AY173" s="248" t="s">
        <v>116</v>
      </c>
    </row>
    <row r="174" s="13" customFormat="1">
      <c r="A174" s="13"/>
      <c r="B174" s="237"/>
      <c r="C174" s="238"/>
      <c r="D174" s="239" t="s">
        <v>196</v>
      </c>
      <c r="E174" s="240" t="s">
        <v>1</v>
      </c>
      <c r="F174" s="241" t="s">
        <v>223</v>
      </c>
      <c r="G174" s="238"/>
      <c r="H174" s="242">
        <v>0.076999999999999999</v>
      </c>
      <c r="I174" s="243"/>
      <c r="J174" s="238"/>
      <c r="K174" s="238"/>
      <c r="L174" s="244"/>
      <c r="M174" s="245"/>
      <c r="N174" s="246"/>
      <c r="O174" s="246"/>
      <c r="P174" s="246"/>
      <c r="Q174" s="246"/>
      <c r="R174" s="246"/>
      <c r="S174" s="246"/>
      <c r="T174" s="24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8" t="s">
        <v>196</v>
      </c>
      <c r="AU174" s="248" t="s">
        <v>86</v>
      </c>
      <c r="AV174" s="13" t="s">
        <v>86</v>
      </c>
      <c r="AW174" s="13" t="s">
        <v>32</v>
      </c>
      <c r="AX174" s="13" t="s">
        <v>76</v>
      </c>
      <c r="AY174" s="248" t="s">
        <v>116</v>
      </c>
    </row>
    <row r="175" s="14" customFormat="1">
      <c r="A175" s="14"/>
      <c r="B175" s="249"/>
      <c r="C175" s="250"/>
      <c r="D175" s="239" t="s">
        <v>196</v>
      </c>
      <c r="E175" s="251" t="s">
        <v>1</v>
      </c>
      <c r="F175" s="252" t="s">
        <v>201</v>
      </c>
      <c r="G175" s="250"/>
      <c r="H175" s="253">
        <v>5.9089999999999998</v>
      </c>
      <c r="I175" s="254"/>
      <c r="J175" s="250"/>
      <c r="K175" s="250"/>
      <c r="L175" s="255"/>
      <c r="M175" s="256"/>
      <c r="N175" s="257"/>
      <c r="O175" s="257"/>
      <c r="P175" s="257"/>
      <c r="Q175" s="257"/>
      <c r="R175" s="257"/>
      <c r="S175" s="257"/>
      <c r="T175" s="25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9" t="s">
        <v>196</v>
      </c>
      <c r="AU175" s="259" t="s">
        <v>86</v>
      </c>
      <c r="AV175" s="14" t="s">
        <v>126</v>
      </c>
      <c r="AW175" s="14" t="s">
        <v>32</v>
      </c>
      <c r="AX175" s="14" t="s">
        <v>81</v>
      </c>
      <c r="AY175" s="259" t="s">
        <v>116</v>
      </c>
    </row>
    <row r="176" s="2" customFormat="1" ht="24.15" customHeight="1">
      <c r="A176" s="38"/>
      <c r="B176" s="39"/>
      <c r="C176" s="216" t="s">
        <v>126</v>
      </c>
      <c r="D176" s="216" t="s">
        <v>120</v>
      </c>
      <c r="E176" s="217" t="s">
        <v>224</v>
      </c>
      <c r="F176" s="218" t="s">
        <v>225</v>
      </c>
      <c r="G176" s="219" t="s">
        <v>194</v>
      </c>
      <c r="H176" s="220">
        <v>30.306999999999999</v>
      </c>
      <c r="I176" s="221"/>
      <c r="J176" s="222">
        <f>ROUND(I176*H176,2)</f>
        <v>0</v>
      </c>
      <c r="K176" s="223"/>
      <c r="L176" s="44"/>
      <c r="M176" s="224" t="s">
        <v>1</v>
      </c>
      <c r="N176" s="225" t="s">
        <v>41</v>
      </c>
      <c r="O176" s="91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8" t="s">
        <v>126</v>
      </c>
      <c r="AT176" s="228" t="s">
        <v>120</v>
      </c>
      <c r="AU176" s="228" t="s">
        <v>86</v>
      </c>
      <c r="AY176" s="17" t="s">
        <v>116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7" t="s">
        <v>81</v>
      </c>
      <c r="BK176" s="229">
        <f>ROUND(I176*H176,2)</f>
        <v>0</v>
      </c>
      <c r="BL176" s="17" t="s">
        <v>126</v>
      </c>
      <c r="BM176" s="228" t="s">
        <v>226</v>
      </c>
    </row>
    <row r="177" s="13" customFormat="1">
      <c r="A177" s="13"/>
      <c r="B177" s="237"/>
      <c r="C177" s="238"/>
      <c r="D177" s="239" t="s">
        <v>196</v>
      </c>
      <c r="E177" s="240" t="s">
        <v>1</v>
      </c>
      <c r="F177" s="241" t="s">
        <v>227</v>
      </c>
      <c r="G177" s="238"/>
      <c r="H177" s="242">
        <v>7</v>
      </c>
      <c r="I177" s="243"/>
      <c r="J177" s="238"/>
      <c r="K177" s="238"/>
      <c r="L177" s="244"/>
      <c r="M177" s="245"/>
      <c r="N177" s="246"/>
      <c r="O177" s="246"/>
      <c r="P177" s="246"/>
      <c r="Q177" s="246"/>
      <c r="R177" s="246"/>
      <c r="S177" s="246"/>
      <c r="T177" s="24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8" t="s">
        <v>196</v>
      </c>
      <c r="AU177" s="248" t="s">
        <v>86</v>
      </c>
      <c r="AV177" s="13" t="s">
        <v>86</v>
      </c>
      <c r="AW177" s="13" t="s">
        <v>32</v>
      </c>
      <c r="AX177" s="13" t="s">
        <v>76</v>
      </c>
      <c r="AY177" s="248" t="s">
        <v>116</v>
      </c>
    </row>
    <row r="178" s="13" customFormat="1">
      <c r="A178" s="13"/>
      <c r="B178" s="237"/>
      <c r="C178" s="238"/>
      <c r="D178" s="239" t="s">
        <v>196</v>
      </c>
      <c r="E178" s="240" t="s">
        <v>1</v>
      </c>
      <c r="F178" s="241" t="s">
        <v>228</v>
      </c>
      <c r="G178" s="238"/>
      <c r="H178" s="242">
        <v>0.999</v>
      </c>
      <c r="I178" s="243"/>
      <c r="J178" s="238"/>
      <c r="K178" s="238"/>
      <c r="L178" s="244"/>
      <c r="M178" s="245"/>
      <c r="N178" s="246"/>
      <c r="O178" s="246"/>
      <c r="P178" s="246"/>
      <c r="Q178" s="246"/>
      <c r="R178" s="246"/>
      <c r="S178" s="246"/>
      <c r="T178" s="24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8" t="s">
        <v>196</v>
      </c>
      <c r="AU178" s="248" t="s">
        <v>86</v>
      </c>
      <c r="AV178" s="13" t="s">
        <v>86</v>
      </c>
      <c r="AW178" s="13" t="s">
        <v>32</v>
      </c>
      <c r="AX178" s="13" t="s">
        <v>76</v>
      </c>
      <c r="AY178" s="248" t="s">
        <v>116</v>
      </c>
    </row>
    <row r="179" s="13" customFormat="1">
      <c r="A179" s="13"/>
      <c r="B179" s="237"/>
      <c r="C179" s="238"/>
      <c r="D179" s="239" t="s">
        <v>196</v>
      </c>
      <c r="E179" s="240" t="s">
        <v>1</v>
      </c>
      <c r="F179" s="241" t="s">
        <v>229</v>
      </c>
      <c r="G179" s="238"/>
      <c r="H179" s="242">
        <v>1.004</v>
      </c>
      <c r="I179" s="243"/>
      <c r="J179" s="238"/>
      <c r="K179" s="238"/>
      <c r="L179" s="244"/>
      <c r="M179" s="245"/>
      <c r="N179" s="246"/>
      <c r="O179" s="246"/>
      <c r="P179" s="246"/>
      <c r="Q179" s="246"/>
      <c r="R179" s="246"/>
      <c r="S179" s="246"/>
      <c r="T179" s="24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8" t="s">
        <v>196</v>
      </c>
      <c r="AU179" s="248" t="s">
        <v>86</v>
      </c>
      <c r="AV179" s="13" t="s">
        <v>86</v>
      </c>
      <c r="AW179" s="13" t="s">
        <v>32</v>
      </c>
      <c r="AX179" s="13" t="s">
        <v>76</v>
      </c>
      <c r="AY179" s="248" t="s">
        <v>116</v>
      </c>
    </row>
    <row r="180" s="13" customFormat="1">
      <c r="A180" s="13"/>
      <c r="B180" s="237"/>
      <c r="C180" s="238"/>
      <c r="D180" s="239" t="s">
        <v>196</v>
      </c>
      <c r="E180" s="240" t="s">
        <v>1</v>
      </c>
      <c r="F180" s="241" t="s">
        <v>230</v>
      </c>
      <c r="G180" s="238"/>
      <c r="H180" s="242">
        <v>2.927</v>
      </c>
      <c r="I180" s="243"/>
      <c r="J180" s="238"/>
      <c r="K180" s="238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196</v>
      </c>
      <c r="AU180" s="248" t="s">
        <v>86</v>
      </c>
      <c r="AV180" s="13" t="s">
        <v>86</v>
      </c>
      <c r="AW180" s="13" t="s">
        <v>32</v>
      </c>
      <c r="AX180" s="13" t="s">
        <v>76</v>
      </c>
      <c r="AY180" s="248" t="s">
        <v>116</v>
      </c>
    </row>
    <row r="181" s="13" customFormat="1">
      <c r="A181" s="13"/>
      <c r="B181" s="237"/>
      <c r="C181" s="238"/>
      <c r="D181" s="239" t="s">
        <v>196</v>
      </c>
      <c r="E181" s="240" t="s">
        <v>1</v>
      </c>
      <c r="F181" s="241" t="s">
        <v>231</v>
      </c>
      <c r="G181" s="238"/>
      <c r="H181" s="242">
        <v>0.73899999999999999</v>
      </c>
      <c r="I181" s="243"/>
      <c r="J181" s="238"/>
      <c r="K181" s="238"/>
      <c r="L181" s="244"/>
      <c r="M181" s="245"/>
      <c r="N181" s="246"/>
      <c r="O181" s="246"/>
      <c r="P181" s="246"/>
      <c r="Q181" s="246"/>
      <c r="R181" s="246"/>
      <c r="S181" s="246"/>
      <c r="T181" s="24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8" t="s">
        <v>196</v>
      </c>
      <c r="AU181" s="248" t="s">
        <v>86</v>
      </c>
      <c r="AV181" s="13" t="s">
        <v>86</v>
      </c>
      <c r="AW181" s="13" t="s">
        <v>32</v>
      </c>
      <c r="AX181" s="13" t="s">
        <v>76</v>
      </c>
      <c r="AY181" s="248" t="s">
        <v>116</v>
      </c>
    </row>
    <row r="182" s="13" customFormat="1">
      <c r="A182" s="13"/>
      <c r="B182" s="237"/>
      <c r="C182" s="238"/>
      <c r="D182" s="239" t="s">
        <v>196</v>
      </c>
      <c r="E182" s="240" t="s">
        <v>1</v>
      </c>
      <c r="F182" s="241" t="s">
        <v>232</v>
      </c>
      <c r="G182" s="238"/>
      <c r="H182" s="242">
        <v>4.9630000000000001</v>
      </c>
      <c r="I182" s="243"/>
      <c r="J182" s="238"/>
      <c r="K182" s="238"/>
      <c r="L182" s="244"/>
      <c r="M182" s="245"/>
      <c r="N182" s="246"/>
      <c r="O182" s="246"/>
      <c r="P182" s="246"/>
      <c r="Q182" s="246"/>
      <c r="R182" s="246"/>
      <c r="S182" s="246"/>
      <c r="T182" s="24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8" t="s">
        <v>196</v>
      </c>
      <c r="AU182" s="248" t="s">
        <v>86</v>
      </c>
      <c r="AV182" s="13" t="s">
        <v>86</v>
      </c>
      <c r="AW182" s="13" t="s">
        <v>32</v>
      </c>
      <c r="AX182" s="13" t="s">
        <v>76</v>
      </c>
      <c r="AY182" s="248" t="s">
        <v>116</v>
      </c>
    </row>
    <row r="183" s="13" customFormat="1">
      <c r="A183" s="13"/>
      <c r="B183" s="237"/>
      <c r="C183" s="238"/>
      <c r="D183" s="239" t="s">
        <v>196</v>
      </c>
      <c r="E183" s="240" t="s">
        <v>1</v>
      </c>
      <c r="F183" s="241" t="s">
        <v>233</v>
      </c>
      <c r="G183" s="238"/>
      <c r="H183" s="242">
        <v>3.8879999999999999</v>
      </c>
      <c r="I183" s="243"/>
      <c r="J183" s="238"/>
      <c r="K183" s="238"/>
      <c r="L183" s="244"/>
      <c r="M183" s="245"/>
      <c r="N183" s="246"/>
      <c r="O183" s="246"/>
      <c r="P183" s="246"/>
      <c r="Q183" s="246"/>
      <c r="R183" s="246"/>
      <c r="S183" s="246"/>
      <c r="T183" s="24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8" t="s">
        <v>196</v>
      </c>
      <c r="AU183" s="248" t="s">
        <v>86</v>
      </c>
      <c r="AV183" s="13" t="s">
        <v>86</v>
      </c>
      <c r="AW183" s="13" t="s">
        <v>32</v>
      </c>
      <c r="AX183" s="13" t="s">
        <v>76</v>
      </c>
      <c r="AY183" s="248" t="s">
        <v>116</v>
      </c>
    </row>
    <row r="184" s="13" customFormat="1">
      <c r="A184" s="13"/>
      <c r="B184" s="237"/>
      <c r="C184" s="238"/>
      <c r="D184" s="239" t="s">
        <v>196</v>
      </c>
      <c r="E184" s="240" t="s">
        <v>1</v>
      </c>
      <c r="F184" s="241" t="s">
        <v>234</v>
      </c>
      <c r="G184" s="238"/>
      <c r="H184" s="242">
        <v>0.82999999999999996</v>
      </c>
      <c r="I184" s="243"/>
      <c r="J184" s="238"/>
      <c r="K184" s="238"/>
      <c r="L184" s="244"/>
      <c r="M184" s="245"/>
      <c r="N184" s="246"/>
      <c r="O184" s="246"/>
      <c r="P184" s="246"/>
      <c r="Q184" s="246"/>
      <c r="R184" s="246"/>
      <c r="S184" s="246"/>
      <c r="T184" s="24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8" t="s">
        <v>196</v>
      </c>
      <c r="AU184" s="248" t="s">
        <v>86</v>
      </c>
      <c r="AV184" s="13" t="s">
        <v>86</v>
      </c>
      <c r="AW184" s="13" t="s">
        <v>32</v>
      </c>
      <c r="AX184" s="13" t="s">
        <v>76</v>
      </c>
      <c r="AY184" s="248" t="s">
        <v>116</v>
      </c>
    </row>
    <row r="185" s="13" customFormat="1">
      <c r="A185" s="13"/>
      <c r="B185" s="237"/>
      <c r="C185" s="238"/>
      <c r="D185" s="239" t="s">
        <v>196</v>
      </c>
      <c r="E185" s="240" t="s">
        <v>1</v>
      </c>
      <c r="F185" s="241" t="s">
        <v>235</v>
      </c>
      <c r="G185" s="238"/>
      <c r="H185" s="242">
        <v>0.75</v>
      </c>
      <c r="I185" s="243"/>
      <c r="J185" s="238"/>
      <c r="K185" s="238"/>
      <c r="L185" s="244"/>
      <c r="M185" s="245"/>
      <c r="N185" s="246"/>
      <c r="O185" s="246"/>
      <c r="P185" s="246"/>
      <c r="Q185" s="246"/>
      <c r="R185" s="246"/>
      <c r="S185" s="246"/>
      <c r="T185" s="24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8" t="s">
        <v>196</v>
      </c>
      <c r="AU185" s="248" t="s">
        <v>86</v>
      </c>
      <c r="AV185" s="13" t="s">
        <v>86</v>
      </c>
      <c r="AW185" s="13" t="s">
        <v>32</v>
      </c>
      <c r="AX185" s="13" t="s">
        <v>76</v>
      </c>
      <c r="AY185" s="248" t="s">
        <v>116</v>
      </c>
    </row>
    <row r="186" s="13" customFormat="1">
      <c r="A186" s="13"/>
      <c r="B186" s="237"/>
      <c r="C186" s="238"/>
      <c r="D186" s="239" t="s">
        <v>196</v>
      </c>
      <c r="E186" s="240" t="s">
        <v>1</v>
      </c>
      <c r="F186" s="241" t="s">
        <v>236</v>
      </c>
      <c r="G186" s="238"/>
      <c r="H186" s="242">
        <v>0.875</v>
      </c>
      <c r="I186" s="243"/>
      <c r="J186" s="238"/>
      <c r="K186" s="238"/>
      <c r="L186" s="244"/>
      <c r="M186" s="245"/>
      <c r="N186" s="246"/>
      <c r="O186" s="246"/>
      <c r="P186" s="246"/>
      <c r="Q186" s="246"/>
      <c r="R186" s="246"/>
      <c r="S186" s="246"/>
      <c r="T186" s="24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8" t="s">
        <v>196</v>
      </c>
      <c r="AU186" s="248" t="s">
        <v>86</v>
      </c>
      <c r="AV186" s="13" t="s">
        <v>86</v>
      </c>
      <c r="AW186" s="13" t="s">
        <v>32</v>
      </c>
      <c r="AX186" s="13" t="s">
        <v>76</v>
      </c>
      <c r="AY186" s="248" t="s">
        <v>116</v>
      </c>
    </row>
    <row r="187" s="13" customFormat="1">
      <c r="A187" s="13"/>
      <c r="B187" s="237"/>
      <c r="C187" s="238"/>
      <c r="D187" s="239" t="s">
        <v>196</v>
      </c>
      <c r="E187" s="240" t="s">
        <v>1</v>
      </c>
      <c r="F187" s="241" t="s">
        <v>237</v>
      </c>
      <c r="G187" s="238"/>
      <c r="H187" s="242">
        <v>1.4970000000000001</v>
      </c>
      <c r="I187" s="243"/>
      <c r="J187" s="238"/>
      <c r="K187" s="238"/>
      <c r="L187" s="244"/>
      <c r="M187" s="245"/>
      <c r="N187" s="246"/>
      <c r="O187" s="246"/>
      <c r="P187" s="246"/>
      <c r="Q187" s="246"/>
      <c r="R187" s="246"/>
      <c r="S187" s="246"/>
      <c r="T187" s="24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8" t="s">
        <v>196</v>
      </c>
      <c r="AU187" s="248" t="s">
        <v>86</v>
      </c>
      <c r="AV187" s="13" t="s">
        <v>86</v>
      </c>
      <c r="AW187" s="13" t="s">
        <v>32</v>
      </c>
      <c r="AX187" s="13" t="s">
        <v>76</v>
      </c>
      <c r="AY187" s="248" t="s">
        <v>116</v>
      </c>
    </row>
    <row r="188" s="13" customFormat="1">
      <c r="A188" s="13"/>
      <c r="B188" s="237"/>
      <c r="C188" s="238"/>
      <c r="D188" s="239" t="s">
        <v>196</v>
      </c>
      <c r="E188" s="240" t="s">
        <v>1</v>
      </c>
      <c r="F188" s="241" t="s">
        <v>238</v>
      </c>
      <c r="G188" s="238"/>
      <c r="H188" s="242">
        <v>0.309</v>
      </c>
      <c r="I188" s="243"/>
      <c r="J188" s="238"/>
      <c r="K188" s="238"/>
      <c r="L188" s="244"/>
      <c r="M188" s="245"/>
      <c r="N188" s="246"/>
      <c r="O188" s="246"/>
      <c r="P188" s="246"/>
      <c r="Q188" s="246"/>
      <c r="R188" s="246"/>
      <c r="S188" s="246"/>
      <c r="T188" s="24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8" t="s">
        <v>196</v>
      </c>
      <c r="AU188" s="248" t="s">
        <v>86</v>
      </c>
      <c r="AV188" s="13" t="s">
        <v>86</v>
      </c>
      <c r="AW188" s="13" t="s">
        <v>32</v>
      </c>
      <c r="AX188" s="13" t="s">
        <v>76</v>
      </c>
      <c r="AY188" s="248" t="s">
        <v>116</v>
      </c>
    </row>
    <row r="189" s="13" customFormat="1">
      <c r="A189" s="13"/>
      <c r="B189" s="237"/>
      <c r="C189" s="238"/>
      <c r="D189" s="239" t="s">
        <v>196</v>
      </c>
      <c r="E189" s="240" t="s">
        <v>1</v>
      </c>
      <c r="F189" s="241" t="s">
        <v>239</v>
      </c>
      <c r="G189" s="238"/>
      <c r="H189" s="242">
        <v>0.21099999999999999</v>
      </c>
      <c r="I189" s="243"/>
      <c r="J189" s="238"/>
      <c r="K189" s="238"/>
      <c r="L189" s="244"/>
      <c r="M189" s="245"/>
      <c r="N189" s="246"/>
      <c r="O189" s="246"/>
      <c r="P189" s="246"/>
      <c r="Q189" s="246"/>
      <c r="R189" s="246"/>
      <c r="S189" s="246"/>
      <c r="T189" s="24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8" t="s">
        <v>196</v>
      </c>
      <c r="AU189" s="248" t="s">
        <v>86</v>
      </c>
      <c r="AV189" s="13" t="s">
        <v>86</v>
      </c>
      <c r="AW189" s="13" t="s">
        <v>32</v>
      </c>
      <c r="AX189" s="13" t="s">
        <v>76</v>
      </c>
      <c r="AY189" s="248" t="s">
        <v>116</v>
      </c>
    </row>
    <row r="190" s="13" customFormat="1">
      <c r="A190" s="13"/>
      <c r="B190" s="237"/>
      <c r="C190" s="238"/>
      <c r="D190" s="239" t="s">
        <v>196</v>
      </c>
      <c r="E190" s="240" t="s">
        <v>1</v>
      </c>
      <c r="F190" s="241" t="s">
        <v>240</v>
      </c>
      <c r="G190" s="238"/>
      <c r="H190" s="242">
        <v>1.7190000000000001</v>
      </c>
      <c r="I190" s="243"/>
      <c r="J190" s="238"/>
      <c r="K190" s="238"/>
      <c r="L190" s="244"/>
      <c r="M190" s="245"/>
      <c r="N190" s="246"/>
      <c r="O190" s="246"/>
      <c r="P190" s="246"/>
      <c r="Q190" s="246"/>
      <c r="R190" s="246"/>
      <c r="S190" s="246"/>
      <c r="T190" s="24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8" t="s">
        <v>196</v>
      </c>
      <c r="AU190" s="248" t="s">
        <v>86</v>
      </c>
      <c r="AV190" s="13" t="s">
        <v>86</v>
      </c>
      <c r="AW190" s="13" t="s">
        <v>32</v>
      </c>
      <c r="AX190" s="13" t="s">
        <v>76</v>
      </c>
      <c r="AY190" s="248" t="s">
        <v>116</v>
      </c>
    </row>
    <row r="191" s="13" customFormat="1">
      <c r="A191" s="13"/>
      <c r="B191" s="237"/>
      <c r="C191" s="238"/>
      <c r="D191" s="239" t="s">
        <v>196</v>
      </c>
      <c r="E191" s="240" t="s">
        <v>1</v>
      </c>
      <c r="F191" s="241" t="s">
        <v>241</v>
      </c>
      <c r="G191" s="238"/>
      <c r="H191" s="242">
        <v>1.5580000000000001</v>
      </c>
      <c r="I191" s="243"/>
      <c r="J191" s="238"/>
      <c r="K191" s="238"/>
      <c r="L191" s="244"/>
      <c r="M191" s="245"/>
      <c r="N191" s="246"/>
      <c r="O191" s="246"/>
      <c r="P191" s="246"/>
      <c r="Q191" s="246"/>
      <c r="R191" s="246"/>
      <c r="S191" s="246"/>
      <c r="T191" s="24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8" t="s">
        <v>196</v>
      </c>
      <c r="AU191" s="248" t="s">
        <v>86</v>
      </c>
      <c r="AV191" s="13" t="s">
        <v>86</v>
      </c>
      <c r="AW191" s="13" t="s">
        <v>32</v>
      </c>
      <c r="AX191" s="13" t="s">
        <v>76</v>
      </c>
      <c r="AY191" s="248" t="s">
        <v>116</v>
      </c>
    </row>
    <row r="192" s="13" customFormat="1">
      <c r="A192" s="13"/>
      <c r="B192" s="237"/>
      <c r="C192" s="238"/>
      <c r="D192" s="239" t="s">
        <v>196</v>
      </c>
      <c r="E192" s="240" t="s">
        <v>1</v>
      </c>
      <c r="F192" s="241" t="s">
        <v>242</v>
      </c>
      <c r="G192" s="238"/>
      <c r="H192" s="242">
        <v>1.038</v>
      </c>
      <c r="I192" s="243"/>
      <c r="J192" s="238"/>
      <c r="K192" s="238"/>
      <c r="L192" s="244"/>
      <c r="M192" s="245"/>
      <c r="N192" s="246"/>
      <c r="O192" s="246"/>
      <c r="P192" s="246"/>
      <c r="Q192" s="246"/>
      <c r="R192" s="246"/>
      <c r="S192" s="246"/>
      <c r="T192" s="24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8" t="s">
        <v>196</v>
      </c>
      <c r="AU192" s="248" t="s">
        <v>86</v>
      </c>
      <c r="AV192" s="13" t="s">
        <v>86</v>
      </c>
      <c r="AW192" s="13" t="s">
        <v>32</v>
      </c>
      <c r="AX192" s="13" t="s">
        <v>76</v>
      </c>
      <c r="AY192" s="248" t="s">
        <v>116</v>
      </c>
    </row>
    <row r="193" s="14" customFormat="1">
      <c r="A193" s="14"/>
      <c r="B193" s="249"/>
      <c r="C193" s="250"/>
      <c r="D193" s="239" t="s">
        <v>196</v>
      </c>
      <c r="E193" s="251" t="s">
        <v>1</v>
      </c>
      <c r="F193" s="252" t="s">
        <v>201</v>
      </c>
      <c r="G193" s="250"/>
      <c r="H193" s="253">
        <v>30.307000000000002</v>
      </c>
      <c r="I193" s="254"/>
      <c r="J193" s="250"/>
      <c r="K193" s="250"/>
      <c r="L193" s="255"/>
      <c r="M193" s="256"/>
      <c r="N193" s="257"/>
      <c r="O193" s="257"/>
      <c r="P193" s="257"/>
      <c r="Q193" s="257"/>
      <c r="R193" s="257"/>
      <c r="S193" s="257"/>
      <c r="T193" s="258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9" t="s">
        <v>196</v>
      </c>
      <c r="AU193" s="259" t="s">
        <v>86</v>
      </c>
      <c r="AV193" s="14" t="s">
        <v>126</v>
      </c>
      <c r="AW193" s="14" t="s">
        <v>32</v>
      </c>
      <c r="AX193" s="14" t="s">
        <v>81</v>
      </c>
      <c r="AY193" s="259" t="s">
        <v>116</v>
      </c>
    </row>
    <row r="194" s="2" customFormat="1" ht="24.15" customHeight="1">
      <c r="A194" s="38"/>
      <c r="B194" s="39"/>
      <c r="C194" s="216" t="s">
        <v>115</v>
      </c>
      <c r="D194" s="216" t="s">
        <v>120</v>
      </c>
      <c r="E194" s="217" t="s">
        <v>243</v>
      </c>
      <c r="F194" s="218" t="s">
        <v>244</v>
      </c>
      <c r="G194" s="219" t="s">
        <v>194</v>
      </c>
      <c r="H194" s="220">
        <v>167.34299999999999</v>
      </c>
      <c r="I194" s="221"/>
      <c r="J194" s="222">
        <f>ROUND(I194*H194,2)</f>
        <v>0</v>
      </c>
      <c r="K194" s="223"/>
      <c r="L194" s="44"/>
      <c r="M194" s="224" t="s">
        <v>1</v>
      </c>
      <c r="N194" s="225" t="s">
        <v>41</v>
      </c>
      <c r="O194" s="91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8" t="s">
        <v>126</v>
      </c>
      <c r="AT194" s="228" t="s">
        <v>120</v>
      </c>
      <c r="AU194" s="228" t="s">
        <v>86</v>
      </c>
      <c r="AY194" s="17" t="s">
        <v>116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7" t="s">
        <v>81</v>
      </c>
      <c r="BK194" s="229">
        <f>ROUND(I194*H194,2)</f>
        <v>0</v>
      </c>
      <c r="BL194" s="17" t="s">
        <v>126</v>
      </c>
      <c r="BM194" s="228" t="s">
        <v>245</v>
      </c>
    </row>
    <row r="195" s="13" customFormat="1">
      <c r="A195" s="13"/>
      <c r="B195" s="237"/>
      <c r="C195" s="238"/>
      <c r="D195" s="239" t="s">
        <v>196</v>
      </c>
      <c r="E195" s="240" t="s">
        <v>1</v>
      </c>
      <c r="F195" s="241" t="s">
        <v>246</v>
      </c>
      <c r="G195" s="238"/>
      <c r="H195" s="242">
        <v>167.34299999999999</v>
      </c>
      <c r="I195" s="243"/>
      <c r="J195" s="238"/>
      <c r="K195" s="238"/>
      <c r="L195" s="244"/>
      <c r="M195" s="245"/>
      <c r="N195" s="246"/>
      <c r="O195" s="246"/>
      <c r="P195" s="246"/>
      <c r="Q195" s="246"/>
      <c r="R195" s="246"/>
      <c r="S195" s="246"/>
      <c r="T195" s="247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8" t="s">
        <v>196</v>
      </c>
      <c r="AU195" s="248" t="s">
        <v>86</v>
      </c>
      <c r="AV195" s="13" t="s">
        <v>86</v>
      </c>
      <c r="AW195" s="13" t="s">
        <v>32</v>
      </c>
      <c r="AX195" s="13" t="s">
        <v>81</v>
      </c>
      <c r="AY195" s="248" t="s">
        <v>116</v>
      </c>
    </row>
    <row r="196" s="2" customFormat="1" ht="37.8" customHeight="1">
      <c r="A196" s="38"/>
      <c r="B196" s="39"/>
      <c r="C196" s="216" t="s">
        <v>135</v>
      </c>
      <c r="D196" s="216" t="s">
        <v>120</v>
      </c>
      <c r="E196" s="217" t="s">
        <v>247</v>
      </c>
      <c r="F196" s="218" t="s">
        <v>248</v>
      </c>
      <c r="G196" s="219" t="s">
        <v>194</v>
      </c>
      <c r="H196" s="220">
        <v>1171.4010000000001</v>
      </c>
      <c r="I196" s="221"/>
      <c r="J196" s="222">
        <f>ROUND(I196*H196,2)</f>
        <v>0</v>
      </c>
      <c r="K196" s="223"/>
      <c r="L196" s="44"/>
      <c r="M196" s="224" t="s">
        <v>1</v>
      </c>
      <c r="N196" s="225" t="s">
        <v>41</v>
      </c>
      <c r="O196" s="91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7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8" t="s">
        <v>126</v>
      </c>
      <c r="AT196" s="228" t="s">
        <v>120</v>
      </c>
      <c r="AU196" s="228" t="s">
        <v>86</v>
      </c>
      <c r="AY196" s="17" t="s">
        <v>116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7" t="s">
        <v>81</v>
      </c>
      <c r="BK196" s="229">
        <f>ROUND(I196*H196,2)</f>
        <v>0</v>
      </c>
      <c r="BL196" s="17" t="s">
        <v>126</v>
      </c>
      <c r="BM196" s="228" t="s">
        <v>249</v>
      </c>
    </row>
    <row r="197" s="13" customFormat="1">
      <c r="A197" s="13"/>
      <c r="B197" s="237"/>
      <c r="C197" s="238"/>
      <c r="D197" s="239" t="s">
        <v>196</v>
      </c>
      <c r="E197" s="240" t="s">
        <v>1</v>
      </c>
      <c r="F197" s="241" t="s">
        <v>250</v>
      </c>
      <c r="G197" s="238"/>
      <c r="H197" s="242">
        <v>1171.4010000000001</v>
      </c>
      <c r="I197" s="243"/>
      <c r="J197" s="238"/>
      <c r="K197" s="238"/>
      <c r="L197" s="244"/>
      <c r="M197" s="245"/>
      <c r="N197" s="246"/>
      <c r="O197" s="246"/>
      <c r="P197" s="246"/>
      <c r="Q197" s="246"/>
      <c r="R197" s="246"/>
      <c r="S197" s="246"/>
      <c r="T197" s="24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8" t="s">
        <v>196</v>
      </c>
      <c r="AU197" s="248" t="s">
        <v>86</v>
      </c>
      <c r="AV197" s="13" t="s">
        <v>86</v>
      </c>
      <c r="AW197" s="13" t="s">
        <v>32</v>
      </c>
      <c r="AX197" s="13" t="s">
        <v>81</v>
      </c>
      <c r="AY197" s="248" t="s">
        <v>116</v>
      </c>
    </row>
    <row r="198" s="2" customFormat="1" ht="14.4" customHeight="1">
      <c r="A198" s="38"/>
      <c r="B198" s="39"/>
      <c r="C198" s="216" t="s">
        <v>140</v>
      </c>
      <c r="D198" s="216" t="s">
        <v>120</v>
      </c>
      <c r="E198" s="217" t="s">
        <v>251</v>
      </c>
      <c r="F198" s="218" t="s">
        <v>252</v>
      </c>
      <c r="G198" s="219" t="s">
        <v>194</v>
      </c>
      <c r="H198" s="220">
        <v>167.34299999999999</v>
      </c>
      <c r="I198" s="221"/>
      <c r="J198" s="222">
        <f>ROUND(I198*H198,2)</f>
        <v>0</v>
      </c>
      <c r="K198" s="223"/>
      <c r="L198" s="44"/>
      <c r="M198" s="224" t="s">
        <v>1</v>
      </c>
      <c r="N198" s="225" t="s">
        <v>41</v>
      </c>
      <c r="O198" s="91"/>
      <c r="P198" s="226">
        <f>O198*H198</f>
        <v>0</v>
      </c>
      <c r="Q198" s="226">
        <v>0</v>
      </c>
      <c r="R198" s="226">
        <f>Q198*H198</f>
        <v>0</v>
      </c>
      <c r="S198" s="226">
        <v>0</v>
      </c>
      <c r="T198" s="227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8" t="s">
        <v>126</v>
      </c>
      <c r="AT198" s="228" t="s">
        <v>120</v>
      </c>
      <c r="AU198" s="228" t="s">
        <v>86</v>
      </c>
      <c r="AY198" s="17" t="s">
        <v>116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7" t="s">
        <v>81</v>
      </c>
      <c r="BK198" s="229">
        <f>ROUND(I198*H198,2)</f>
        <v>0</v>
      </c>
      <c r="BL198" s="17" t="s">
        <v>126</v>
      </c>
      <c r="BM198" s="228" t="s">
        <v>253</v>
      </c>
    </row>
    <row r="199" s="2" customFormat="1" ht="24.15" customHeight="1">
      <c r="A199" s="38"/>
      <c r="B199" s="39"/>
      <c r="C199" s="216" t="s">
        <v>144</v>
      </c>
      <c r="D199" s="216" t="s">
        <v>120</v>
      </c>
      <c r="E199" s="217" t="s">
        <v>254</v>
      </c>
      <c r="F199" s="218" t="s">
        <v>255</v>
      </c>
      <c r="G199" s="219" t="s">
        <v>256</v>
      </c>
      <c r="H199" s="220">
        <v>284.483</v>
      </c>
      <c r="I199" s="221"/>
      <c r="J199" s="222">
        <f>ROUND(I199*H199,2)</f>
        <v>0</v>
      </c>
      <c r="K199" s="223"/>
      <c r="L199" s="44"/>
      <c r="M199" s="224" t="s">
        <v>1</v>
      </c>
      <c r="N199" s="225" t="s">
        <v>41</v>
      </c>
      <c r="O199" s="91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8" t="s">
        <v>126</v>
      </c>
      <c r="AT199" s="228" t="s">
        <v>120</v>
      </c>
      <c r="AU199" s="228" t="s">
        <v>86</v>
      </c>
      <c r="AY199" s="17" t="s">
        <v>116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7" t="s">
        <v>81</v>
      </c>
      <c r="BK199" s="229">
        <f>ROUND(I199*H199,2)</f>
        <v>0</v>
      </c>
      <c r="BL199" s="17" t="s">
        <v>126</v>
      </c>
      <c r="BM199" s="228" t="s">
        <v>257</v>
      </c>
    </row>
    <row r="200" s="13" customFormat="1">
      <c r="A200" s="13"/>
      <c r="B200" s="237"/>
      <c r="C200" s="238"/>
      <c r="D200" s="239" t="s">
        <v>196</v>
      </c>
      <c r="E200" s="240" t="s">
        <v>1</v>
      </c>
      <c r="F200" s="241" t="s">
        <v>258</v>
      </c>
      <c r="G200" s="238"/>
      <c r="H200" s="242">
        <v>284.483</v>
      </c>
      <c r="I200" s="243"/>
      <c r="J200" s="238"/>
      <c r="K200" s="238"/>
      <c r="L200" s="244"/>
      <c r="M200" s="245"/>
      <c r="N200" s="246"/>
      <c r="O200" s="246"/>
      <c r="P200" s="246"/>
      <c r="Q200" s="246"/>
      <c r="R200" s="246"/>
      <c r="S200" s="246"/>
      <c r="T200" s="24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8" t="s">
        <v>196</v>
      </c>
      <c r="AU200" s="248" t="s">
        <v>86</v>
      </c>
      <c r="AV200" s="13" t="s">
        <v>86</v>
      </c>
      <c r="AW200" s="13" t="s">
        <v>32</v>
      </c>
      <c r="AX200" s="13" t="s">
        <v>81</v>
      </c>
      <c r="AY200" s="248" t="s">
        <v>116</v>
      </c>
    </row>
    <row r="201" s="2" customFormat="1" ht="24.15" customHeight="1">
      <c r="A201" s="38"/>
      <c r="B201" s="39"/>
      <c r="C201" s="216" t="s">
        <v>259</v>
      </c>
      <c r="D201" s="216" t="s">
        <v>120</v>
      </c>
      <c r="E201" s="217" t="s">
        <v>260</v>
      </c>
      <c r="F201" s="218" t="s">
        <v>261</v>
      </c>
      <c r="G201" s="219" t="s">
        <v>262</v>
      </c>
      <c r="H201" s="220">
        <v>155.815</v>
      </c>
      <c r="I201" s="221"/>
      <c r="J201" s="222">
        <f>ROUND(I201*H201,2)</f>
        <v>0</v>
      </c>
      <c r="K201" s="223"/>
      <c r="L201" s="44"/>
      <c r="M201" s="224" t="s">
        <v>1</v>
      </c>
      <c r="N201" s="225" t="s">
        <v>41</v>
      </c>
      <c r="O201" s="91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8" t="s">
        <v>126</v>
      </c>
      <c r="AT201" s="228" t="s">
        <v>120</v>
      </c>
      <c r="AU201" s="228" t="s">
        <v>86</v>
      </c>
      <c r="AY201" s="17" t="s">
        <v>116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7" t="s">
        <v>81</v>
      </c>
      <c r="BK201" s="229">
        <f>ROUND(I201*H201,2)</f>
        <v>0</v>
      </c>
      <c r="BL201" s="17" t="s">
        <v>126</v>
      </c>
      <c r="BM201" s="228" t="s">
        <v>263</v>
      </c>
    </row>
    <row r="202" s="13" customFormat="1">
      <c r="A202" s="13"/>
      <c r="B202" s="237"/>
      <c r="C202" s="238"/>
      <c r="D202" s="239" t="s">
        <v>196</v>
      </c>
      <c r="E202" s="240" t="s">
        <v>1</v>
      </c>
      <c r="F202" s="241" t="s">
        <v>264</v>
      </c>
      <c r="G202" s="238"/>
      <c r="H202" s="242">
        <v>7.6779999999999999</v>
      </c>
      <c r="I202" s="243"/>
      <c r="J202" s="238"/>
      <c r="K202" s="238"/>
      <c r="L202" s="244"/>
      <c r="M202" s="245"/>
      <c r="N202" s="246"/>
      <c r="O202" s="246"/>
      <c r="P202" s="246"/>
      <c r="Q202" s="246"/>
      <c r="R202" s="246"/>
      <c r="S202" s="246"/>
      <c r="T202" s="24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8" t="s">
        <v>196</v>
      </c>
      <c r="AU202" s="248" t="s">
        <v>86</v>
      </c>
      <c r="AV202" s="13" t="s">
        <v>86</v>
      </c>
      <c r="AW202" s="13" t="s">
        <v>32</v>
      </c>
      <c r="AX202" s="13" t="s">
        <v>76</v>
      </c>
      <c r="AY202" s="248" t="s">
        <v>116</v>
      </c>
    </row>
    <row r="203" s="13" customFormat="1">
      <c r="A203" s="13"/>
      <c r="B203" s="237"/>
      <c r="C203" s="238"/>
      <c r="D203" s="239" t="s">
        <v>196</v>
      </c>
      <c r="E203" s="240" t="s">
        <v>1</v>
      </c>
      <c r="F203" s="241" t="s">
        <v>265</v>
      </c>
      <c r="G203" s="238"/>
      <c r="H203" s="242">
        <v>8.0670000000000002</v>
      </c>
      <c r="I203" s="243"/>
      <c r="J203" s="238"/>
      <c r="K203" s="238"/>
      <c r="L203" s="244"/>
      <c r="M203" s="245"/>
      <c r="N203" s="246"/>
      <c r="O203" s="246"/>
      <c r="P203" s="246"/>
      <c r="Q203" s="246"/>
      <c r="R203" s="246"/>
      <c r="S203" s="246"/>
      <c r="T203" s="24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8" t="s">
        <v>196</v>
      </c>
      <c r="AU203" s="248" t="s">
        <v>86</v>
      </c>
      <c r="AV203" s="13" t="s">
        <v>86</v>
      </c>
      <c r="AW203" s="13" t="s">
        <v>32</v>
      </c>
      <c r="AX203" s="13" t="s">
        <v>76</v>
      </c>
      <c r="AY203" s="248" t="s">
        <v>116</v>
      </c>
    </row>
    <row r="204" s="13" customFormat="1">
      <c r="A204" s="13"/>
      <c r="B204" s="237"/>
      <c r="C204" s="238"/>
      <c r="D204" s="239" t="s">
        <v>196</v>
      </c>
      <c r="E204" s="240" t="s">
        <v>1</v>
      </c>
      <c r="F204" s="241" t="s">
        <v>266</v>
      </c>
      <c r="G204" s="238"/>
      <c r="H204" s="242">
        <v>0.59999999999999998</v>
      </c>
      <c r="I204" s="243"/>
      <c r="J204" s="238"/>
      <c r="K204" s="238"/>
      <c r="L204" s="244"/>
      <c r="M204" s="245"/>
      <c r="N204" s="246"/>
      <c r="O204" s="246"/>
      <c r="P204" s="246"/>
      <c r="Q204" s="246"/>
      <c r="R204" s="246"/>
      <c r="S204" s="246"/>
      <c r="T204" s="24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8" t="s">
        <v>196</v>
      </c>
      <c r="AU204" s="248" t="s">
        <v>86</v>
      </c>
      <c r="AV204" s="13" t="s">
        <v>86</v>
      </c>
      <c r="AW204" s="13" t="s">
        <v>32</v>
      </c>
      <c r="AX204" s="13" t="s">
        <v>76</v>
      </c>
      <c r="AY204" s="248" t="s">
        <v>116</v>
      </c>
    </row>
    <row r="205" s="13" customFormat="1">
      <c r="A205" s="13"/>
      <c r="B205" s="237"/>
      <c r="C205" s="238"/>
      <c r="D205" s="239" t="s">
        <v>196</v>
      </c>
      <c r="E205" s="240" t="s">
        <v>1</v>
      </c>
      <c r="F205" s="241" t="s">
        <v>267</v>
      </c>
      <c r="G205" s="238"/>
      <c r="H205" s="242">
        <v>0.84999999999999998</v>
      </c>
      <c r="I205" s="243"/>
      <c r="J205" s="238"/>
      <c r="K205" s="238"/>
      <c r="L205" s="244"/>
      <c r="M205" s="245"/>
      <c r="N205" s="246"/>
      <c r="O205" s="246"/>
      <c r="P205" s="246"/>
      <c r="Q205" s="246"/>
      <c r="R205" s="246"/>
      <c r="S205" s="246"/>
      <c r="T205" s="24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8" t="s">
        <v>196</v>
      </c>
      <c r="AU205" s="248" t="s">
        <v>86</v>
      </c>
      <c r="AV205" s="13" t="s">
        <v>86</v>
      </c>
      <c r="AW205" s="13" t="s">
        <v>32</v>
      </c>
      <c r="AX205" s="13" t="s">
        <v>76</v>
      </c>
      <c r="AY205" s="248" t="s">
        <v>116</v>
      </c>
    </row>
    <row r="206" s="13" customFormat="1">
      <c r="A206" s="13"/>
      <c r="B206" s="237"/>
      <c r="C206" s="238"/>
      <c r="D206" s="239" t="s">
        <v>196</v>
      </c>
      <c r="E206" s="240" t="s">
        <v>1</v>
      </c>
      <c r="F206" s="241" t="s">
        <v>268</v>
      </c>
      <c r="G206" s="238"/>
      <c r="H206" s="242">
        <v>2.6120000000000001</v>
      </c>
      <c r="I206" s="243"/>
      <c r="J206" s="238"/>
      <c r="K206" s="238"/>
      <c r="L206" s="244"/>
      <c r="M206" s="245"/>
      <c r="N206" s="246"/>
      <c r="O206" s="246"/>
      <c r="P206" s="246"/>
      <c r="Q206" s="246"/>
      <c r="R206" s="246"/>
      <c r="S206" s="246"/>
      <c r="T206" s="24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8" t="s">
        <v>196</v>
      </c>
      <c r="AU206" s="248" t="s">
        <v>86</v>
      </c>
      <c r="AV206" s="13" t="s">
        <v>86</v>
      </c>
      <c r="AW206" s="13" t="s">
        <v>32</v>
      </c>
      <c r="AX206" s="13" t="s">
        <v>76</v>
      </c>
      <c r="AY206" s="248" t="s">
        <v>116</v>
      </c>
    </row>
    <row r="207" s="13" customFormat="1">
      <c r="A207" s="13"/>
      <c r="B207" s="237"/>
      <c r="C207" s="238"/>
      <c r="D207" s="239" t="s">
        <v>196</v>
      </c>
      <c r="E207" s="240" t="s">
        <v>1</v>
      </c>
      <c r="F207" s="241" t="s">
        <v>269</v>
      </c>
      <c r="G207" s="238"/>
      <c r="H207" s="242">
        <v>1.3040000000000001</v>
      </c>
      <c r="I207" s="243"/>
      <c r="J207" s="238"/>
      <c r="K207" s="238"/>
      <c r="L207" s="244"/>
      <c r="M207" s="245"/>
      <c r="N207" s="246"/>
      <c r="O207" s="246"/>
      <c r="P207" s="246"/>
      <c r="Q207" s="246"/>
      <c r="R207" s="246"/>
      <c r="S207" s="246"/>
      <c r="T207" s="24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8" t="s">
        <v>196</v>
      </c>
      <c r="AU207" s="248" t="s">
        <v>86</v>
      </c>
      <c r="AV207" s="13" t="s">
        <v>86</v>
      </c>
      <c r="AW207" s="13" t="s">
        <v>32</v>
      </c>
      <c r="AX207" s="13" t="s">
        <v>76</v>
      </c>
      <c r="AY207" s="248" t="s">
        <v>116</v>
      </c>
    </row>
    <row r="208" s="13" customFormat="1">
      <c r="A208" s="13"/>
      <c r="B208" s="237"/>
      <c r="C208" s="238"/>
      <c r="D208" s="239" t="s">
        <v>196</v>
      </c>
      <c r="E208" s="240" t="s">
        <v>1</v>
      </c>
      <c r="F208" s="241" t="s">
        <v>270</v>
      </c>
      <c r="G208" s="238"/>
      <c r="H208" s="242">
        <v>1.548</v>
      </c>
      <c r="I208" s="243"/>
      <c r="J208" s="238"/>
      <c r="K208" s="238"/>
      <c r="L208" s="244"/>
      <c r="M208" s="245"/>
      <c r="N208" s="246"/>
      <c r="O208" s="246"/>
      <c r="P208" s="246"/>
      <c r="Q208" s="246"/>
      <c r="R208" s="246"/>
      <c r="S208" s="246"/>
      <c r="T208" s="24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8" t="s">
        <v>196</v>
      </c>
      <c r="AU208" s="248" t="s">
        <v>86</v>
      </c>
      <c r="AV208" s="13" t="s">
        <v>86</v>
      </c>
      <c r="AW208" s="13" t="s">
        <v>32</v>
      </c>
      <c r="AX208" s="13" t="s">
        <v>76</v>
      </c>
      <c r="AY208" s="248" t="s">
        <v>116</v>
      </c>
    </row>
    <row r="209" s="13" customFormat="1">
      <c r="A209" s="13"/>
      <c r="B209" s="237"/>
      <c r="C209" s="238"/>
      <c r="D209" s="239" t="s">
        <v>196</v>
      </c>
      <c r="E209" s="240" t="s">
        <v>1</v>
      </c>
      <c r="F209" s="241" t="s">
        <v>271</v>
      </c>
      <c r="G209" s="238"/>
      <c r="H209" s="242">
        <v>11.938000000000001</v>
      </c>
      <c r="I209" s="243"/>
      <c r="J209" s="238"/>
      <c r="K209" s="238"/>
      <c r="L209" s="244"/>
      <c r="M209" s="245"/>
      <c r="N209" s="246"/>
      <c r="O209" s="246"/>
      <c r="P209" s="246"/>
      <c r="Q209" s="246"/>
      <c r="R209" s="246"/>
      <c r="S209" s="246"/>
      <c r="T209" s="24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8" t="s">
        <v>196</v>
      </c>
      <c r="AU209" s="248" t="s">
        <v>86</v>
      </c>
      <c r="AV209" s="13" t="s">
        <v>86</v>
      </c>
      <c r="AW209" s="13" t="s">
        <v>32</v>
      </c>
      <c r="AX209" s="13" t="s">
        <v>76</v>
      </c>
      <c r="AY209" s="248" t="s">
        <v>116</v>
      </c>
    </row>
    <row r="210" s="13" customFormat="1">
      <c r="A210" s="13"/>
      <c r="B210" s="237"/>
      <c r="C210" s="238"/>
      <c r="D210" s="239" t="s">
        <v>196</v>
      </c>
      <c r="E210" s="240" t="s">
        <v>1</v>
      </c>
      <c r="F210" s="241" t="s">
        <v>272</v>
      </c>
      <c r="G210" s="238"/>
      <c r="H210" s="242">
        <v>-0.35999999999999999</v>
      </c>
      <c r="I210" s="243"/>
      <c r="J210" s="238"/>
      <c r="K210" s="238"/>
      <c r="L210" s="244"/>
      <c r="M210" s="245"/>
      <c r="N210" s="246"/>
      <c r="O210" s="246"/>
      <c r="P210" s="246"/>
      <c r="Q210" s="246"/>
      <c r="R210" s="246"/>
      <c r="S210" s="246"/>
      <c r="T210" s="24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8" t="s">
        <v>196</v>
      </c>
      <c r="AU210" s="248" t="s">
        <v>86</v>
      </c>
      <c r="AV210" s="13" t="s">
        <v>86</v>
      </c>
      <c r="AW210" s="13" t="s">
        <v>32</v>
      </c>
      <c r="AX210" s="13" t="s">
        <v>76</v>
      </c>
      <c r="AY210" s="248" t="s">
        <v>116</v>
      </c>
    </row>
    <row r="211" s="13" customFormat="1">
      <c r="A211" s="13"/>
      <c r="B211" s="237"/>
      <c r="C211" s="238"/>
      <c r="D211" s="239" t="s">
        <v>196</v>
      </c>
      <c r="E211" s="240" t="s">
        <v>1</v>
      </c>
      <c r="F211" s="241" t="s">
        <v>273</v>
      </c>
      <c r="G211" s="238"/>
      <c r="H211" s="242">
        <v>5.6929999999999996</v>
      </c>
      <c r="I211" s="243"/>
      <c r="J211" s="238"/>
      <c r="K211" s="238"/>
      <c r="L211" s="244"/>
      <c r="M211" s="245"/>
      <c r="N211" s="246"/>
      <c r="O211" s="246"/>
      <c r="P211" s="246"/>
      <c r="Q211" s="246"/>
      <c r="R211" s="246"/>
      <c r="S211" s="246"/>
      <c r="T211" s="24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8" t="s">
        <v>196</v>
      </c>
      <c r="AU211" s="248" t="s">
        <v>86</v>
      </c>
      <c r="AV211" s="13" t="s">
        <v>86</v>
      </c>
      <c r="AW211" s="13" t="s">
        <v>32</v>
      </c>
      <c r="AX211" s="13" t="s">
        <v>76</v>
      </c>
      <c r="AY211" s="248" t="s">
        <v>116</v>
      </c>
    </row>
    <row r="212" s="13" customFormat="1">
      <c r="A212" s="13"/>
      <c r="B212" s="237"/>
      <c r="C212" s="238"/>
      <c r="D212" s="239" t="s">
        <v>196</v>
      </c>
      <c r="E212" s="240" t="s">
        <v>1</v>
      </c>
      <c r="F212" s="241" t="s">
        <v>274</v>
      </c>
      <c r="G212" s="238"/>
      <c r="H212" s="242">
        <v>14.285</v>
      </c>
      <c r="I212" s="243"/>
      <c r="J212" s="238"/>
      <c r="K212" s="238"/>
      <c r="L212" s="244"/>
      <c r="M212" s="245"/>
      <c r="N212" s="246"/>
      <c r="O212" s="246"/>
      <c r="P212" s="246"/>
      <c r="Q212" s="246"/>
      <c r="R212" s="246"/>
      <c r="S212" s="246"/>
      <c r="T212" s="24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8" t="s">
        <v>196</v>
      </c>
      <c r="AU212" s="248" t="s">
        <v>86</v>
      </c>
      <c r="AV212" s="13" t="s">
        <v>86</v>
      </c>
      <c r="AW212" s="13" t="s">
        <v>32</v>
      </c>
      <c r="AX212" s="13" t="s">
        <v>76</v>
      </c>
      <c r="AY212" s="248" t="s">
        <v>116</v>
      </c>
    </row>
    <row r="213" s="13" customFormat="1">
      <c r="A213" s="13"/>
      <c r="B213" s="237"/>
      <c r="C213" s="238"/>
      <c r="D213" s="239" t="s">
        <v>196</v>
      </c>
      <c r="E213" s="240" t="s">
        <v>1</v>
      </c>
      <c r="F213" s="241" t="s">
        <v>275</v>
      </c>
      <c r="G213" s="238"/>
      <c r="H213" s="242">
        <v>-0.27000000000000002</v>
      </c>
      <c r="I213" s="243"/>
      <c r="J213" s="238"/>
      <c r="K213" s="238"/>
      <c r="L213" s="244"/>
      <c r="M213" s="245"/>
      <c r="N213" s="246"/>
      <c r="O213" s="246"/>
      <c r="P213" s="246"/>
      <c r="Q213" s="246"/>
      <c r="R213" s="246"/>
      <c r="S213" s="246"/>
      <c r="T213" s="247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8" t="s">
        <v>196</v>
      </c>
      <c r="AU213" s="248" t="s">
        <v>86</v>
      </c>
      <c r="AV213" s="13" t="s">
        <v>86</v>
      </c>
      <c r="AW213" s="13" t="s">
        <v>32</v>
      </c>
      <c r="AX213" s="13" t="s">
        <v>76</v>
      </c>
      <c r="AY213" s="248" t="s">
        <v>116</v>
      </c>
    </row>
    <row r="214" s="13" customFormat="1">
      <c r="A214" s="13"/>
      <c r="B214" s="237"/>
      <c r="C214" s="238"/>
      <c r="D214" s="239" t="s">
        <v>196</v>
      </c>
      <c r="E214" s="240" t="s">
        <v>1</v>
      </c>
      <c r="F214" s="241" t="s">
        <v>276</v>
      </c>
      <c r="G214" s="238"/>
      <c r="H214" s="242">
        <v>45.933</v>
      </c>
      <c r="I214" s="243"/>
      <c r="J214" s="238"/>
      <c r="K214" s="238"/>
      <c r="L214" s="244"/>
      <c r="M214" s="245"/>
      <c r="N214" s="246"/>
      <c r="O214" s="246"/>
      <c r="P214" s="246"/>
      <c r="Q214" s="246"/>
      <c r="R214" s="246"/>
      <c r="S214" s="246"/>
      <c r="T214" s="24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8" t="s">
        <v>196</v>
      </c>
      <c r="AU214" s="248" t="s">
        <v>86</v>
      </c>
      <c r="AV214" s="13" t="s">
        <v>86</v>
      </c>
      <c r="AW214" s="13" t="s">
        <v>32</v>
      </c>
      <c r="AX214" s="13" t="s">
        <v>76</v>
      </c>
      <c r="AY214" s="248" t="s">
        <v>116</v>
      </c>
    </row>
    <row r="215" s="13" customFormat="1">
      <c r="A215" s="13"/>
      <c r="B215" s="237"/>
      <c r="C215" s="238"/>
      <c r="D215" s="239" t="s">
        <v>196</v>
      </c>
      <c r="E215" s="240" t="s">
        <v>1</v>
      </c>
      <c r="F215" s="241" t="s">
        <v>277</v>
      </c>
      <c r="G215" s="238"/>
      <c r="H215" s="242">
        <v>-1.6499999999999999</v>
      </c>
      <c r="I215" s="243"/>
      <c r="J215" s="238"/>
      <c r="K215" s="238"/>
      <c r="L215" s="244"/>
      <c r="M215" s="245"/>
      <c r="N215" s="246"/>
      <c r="O215" s="246"/>
      <c r="P215" s="246"/>
      <c r="Q215" s="246"/>
      <c r="R215" s="246"/>
      <c r="S215" s="246"/>
      <c r="T215" s="24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8" t="s">
        <v>196</v>
      </c>
      <c r="AU215" s="248" t="s">
        <v>86</v>
      </c>
      <c r="AV215" s="13" t="s">
        <v>86</v>
      </c>
      <c r="AW215" s="13" t="s">
        <v>32</v>
      </c>
      <c r="AX215" s="13" t="s">
        <v>76</v>
      </c>
      <c r="AY215" s="248" t="s">
        <v>116</v>
      </c>
    </row>
    <row r="216" s="13" customFormat="1">
      <c r="A216" s="13"/>
      <c r="B216" s="237"/>
      <c r="C216" s="238"/>
      <c r="D216" s="239" t="s">
        <v>196</v>
      </c>
      <c r="E216" s="240" t="s">
        <v>1</v>
      </c>
      <c r="F216" s="241" t="s">
        <v>278</v>
      </c>
      <c r="G216" s="238"/>
      <c r="H216" s="242">
        <v>-5.29</v>
      </c>
      <c r="I216" s="243"/>
      <c r="J216" s="238"/>
      <c r="K216" s="238"/>
      <c r="L216" s="244"/>
      <c r="M216" s="245"/>
      <c r="N216" s="246"/>
      <c r="O216" s="246"/>
      <c r="P216" s="246"/>
      <c r="Q216" s="246"/>
      <c r="R216" s="246"/>
      <c r="S216" s="246"/>
      <c r="T216" s="24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8" t="s">
        <v>196</v>
      </c>
      <c r="AU216" s="248" t="s">
        <v>86</v>
      </c>
      <c r="AV216" s="13" t="s">
        <v>86</v>
      </c>
      <c r="AW216" s="13" t="s">
        <v>32</v>
      </c>
      <c r="AX216" s="13" t="s">
        <v>76</v>
      </c>
      <c r="AY216" s="248" t="s">
        <v>116</v>
      </c>
    </row>
    <row r="217" s="13" customFormat="1">
      <c r="A217" s="13"/>
      <c r="B217" s="237"/>
      <c r="C217" s="238"/>
      <c r="D217" s="239" t="s">
        <v>196</v>
      </c>
      <c r="E217" s="240" t="s">
        <v>1</v>
      </c>
      <c r="F217" s="241" t="s">
        <v>279</v>
      </c>
      <c r="G217" s="238"/>
      <c r="H217" s="242">
        <v>-0.69599999999999995</v>
      </c>
      <c r="I217" s="243"/>
      <c r="J217" s="238"/>
      <c r="K217" s="238"/>
      <c r="L217" s="244"/>
      <c r="M217" s="245"/>
      <c r="N217" s="246"/>
      <c r="O217" s="246"/>
      <c r="P217" s="246"/>
      <c r="Q217" s="246"/>
      <c r="R217" s="246"/>
      <c r="S217" s="246"/>
      <c r="T217" s="24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8" t="s">
        <v>196</v>
      </c>
      <c r="AU217" s="248" t="s">
        <v>86</v>
      </c>
      <c r="AV217" s="13" t="s">
        <v>86</v>
      </c>
      <c r="AW217" s="13" t="s">
        <v>32</v>
      </c>
      <c r="AX217" s="13" t="s">
        <v>76</v>
      </c>
      <c r="AY217" s="248" t="s">
        <v>116</v>
      </c>
    </row>
    <row r="218" s="13" customFormat="1">
      <c r="A218" s="13"/>
      <c r="B218" s="237"/>
      <c r="C218" s="238"/>
      <c r="D218" s="239" t="s">
        <v>196</v>
      </c>
      <c r="E218" s="240" t="s">
        <v>1</v>
      </c>
      <c r="F218" s="241" t="s">
        <v>280</v>
      </c>
      <c r="G218" s="238"/>
      <c r="H218" s="242">
        <v>1.3480000000000001</v>
      </c>
      <c r="I218" s="243"/>
      <c r="J218" s="238"/>
      <c r="K218" s="238"/>
      <c r="L218" s="244"/>
      <c r="M218" s="245"/>
      <c r="N218" s="246"/>
      <c r="O218" s="246"/>
      <c r="P218" s="246"/>
      <c r="Q218" s="246"/>
      <c r="R218" s="246"/>
      <c r="S218" s="246"/>
      <c r="T218" s="24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8" t="s">
        <v>196</v>
      </c>
      <c r="AU218" s="248" t="s">
        <v>86</v>
      </c>
      <c r="AV218" s="13" t="s">
        <v>86</v>
      </c>
      <c r="AW218" s="13" t="s">
        <v>32</v>
      </c>
      <c r="AX218" s="13" t="s">
        <v>76</v>
      </c>
      <c r="AY218" s="248" t="s">
        <v>116</v>
      </c>
    </row>
    <row r="219" s="13" customFormat="1">
      <c r="A219" s="13"/>
      <c r="B219" s="237"/>
      <c r="C219" s="238"/>
      <c r="D219" s="239" t="s">
        <v>196</v>
      </c>
      <c r="E219" s="240" t="s">
        <v>1</v>
      </c>
      <c r="F219" s="241" t="s">
        <v>281</v>
      </c>
      <c r="G219" s="238"/>
      <c r="H219" s="242">
        <v>7.2960000000000003</v>
      </c>
      <c r="I219" s="243"/>
      <c r="J219" s="238"/>
      <c r="K219" s="238"/>
      <c r="L219" s="244"/>
      <c r="M219" s="245"/>
      <c r="N219" s="246"/>
      <c r="O219" s="246"/>
      <c r="P219" s="246"/>
      <c r="Q219" s="246"/>
      <c r="R219" s="246"/>
      <c r="S219" s="246"/>
      <c r="T219" s="24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8" t="s">
        <v>196</v>
      </c>
      <c r="AU219" s="248" t="s">
        <v>86</v>
      </c>
      <c r="AV219" s="13" t="s">
        <v>86</v>
      </c>
      <c r="AW219" s="13" t="s">
        <v>32</v>
      </c>
      <c r="AX219" s="13" t="s">
        <v>76</v>
      </c>
      <c r="AY219" s="248" t="s">
        <v>116</v>
      </c>
    </row>
    <row r="220" s="13" customFormat="1">
      <c r="A220" s="13"/>
      <c r="B220" s="237"/>
      <c r="C220" s="238"/>
      <c r="D220" s="239" t="s">
        <v>196</v>
      </c>
      <c r="E220" s="240" t="s">
        <v>1</v>
      </c>
      <c r="F220" s="241" t="s">
        <v>282</v>
      </c>
      <c r="G220" s="238"/>
      <c r="H220" s="242">
        <v>7.9809999999999999</v>
      </c>
      <c r="I220" s="243"/>
      <c r="J220" s="238"/>
      <c r="K220" s="238"/>
      <c r="L220" s="244"/>
      <c r="M220" s="245"/>
      <c r="N220" s="246"/>
      <c r="O220" s="246"/>
      <c r="P220" s="246"/>
      <c r="Q220" s="246"/>
      <c r="R220" s="246"/>
      <c r="S220" s="246"/>
      <c r="T220" s="24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8" t="s">
        <v>196</v>
      </c>
      <c r="AU220" s="248" t="s">
        <v>86</v>
      </c>
      <c r="AV220" s="13" t="s">
        <v>86</v>
      </c>
      <c r="AW220" s="13" t="s">
        <v>32</v>
      </c>
      <c r="AX220" s="13" t="s">
        <v>76</v>
      </c>
      <c r="AY220" s="248" t="s">
        <v>116</v>
      </c>
    </row>
    <row r="221" s="13" customFormat="1">
      <c r="A221" s="13"/>
      <c r="B221" s="237"/>
      <c r="C221" s="238"/>
      <c r="D221" s="239" t="s">
        <v>196</v>
      </c>
      <c r="E221" s="240" t="s">
        <v>1</v>
      </c>
      <c r="F221" s="241" t="s">
        <v>283</v>
      </c>
      <c r="G221" s="238"/>
      <c r="H221" s="242">
        <v>6.742</v>
      </c>
      <c r="I221" s="243"/>
      <c r="J221" s="238"/>
      <c r="K221" s="238"/>
      <c r="L221" s="244"/>
      <c r="M221" s="245"/>
      <c r="N221" s="246"/>
      <c r="O221" s="246"/>
      <c r="P221" s="246"/>
      <c r="Q221" s="246"/>
      <c r="R221" s="246"/>
      <c r="S221" s="246"/>
      <c r="T221" s="24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8" t="s">
        <v>196</v>
      </c>
      <c r="AU221" s="248" t="s">
        <v>86</v>
      </c>
      <c r="AV221" s="13" t="s">
        <v>86</v>
      </c>
      <c r="AW221" s="13" t="s">
        <v>32</v>
      </c>
      <c r="AX221" s="13" t="s">
        <v>76</v>
      </c>
      <c r="AY221" s="248" t="s">
        <v>116</v>
      </c>
    </row>
    <row r="222" s="13" customFormat="1">
      <c r="A222" s="13"/>
      <c r="B222" s="237"/>
      <c r="C222" s="238"/>
      <c r="D222" s="239" t="s">
        <v>196</v>
      </c>
      <c r="E222" s="240" t="s">
        <v>1</v>
      </c>
      <c r="F222" s="241" t="s">
        <v>284</v>
      </c>
      <c r="G222" s="238"/>
      <c r="H222" s="242">
        <v>0.90000000000000002</v>
      </c>
      <c r="I222" s="243"/>
      <c r="J222" s="238"/>
      <c r="K222" s="238"/>
      <c r="L222" s="244"/>
      <c r="M222" s="245"/>
      <c r="N222" s="246"/>
      <c r="O222" s="246"/>
      <c r="P222" s="246"/>
      <c r="Q222" s="246"/>
      <c r="R222" s="246"/>
      <c r="S222" s="246"/>
      <c r="T222" s="24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8" t="s">
        <v>196</v>
      </c>
      <c r="AU222" s="248" t="s">
        <v>86</v>
      </c>
      <c r="AV222" s="13" t="s">
        <v>86</v>
      </c>
      <c r="AW222" s="13" t="s">
        <v>32</v>
      </c>
      <c r="AX222" s="13" t="s">
        <v>76</v>
      </c>
      <c r="AY222" s="248" t="s">
        <v>116</v>
      </c>
    </row>
    <row r="223" s="13" customFormat="1">
      <c r="A223" s="13"/>
      <c r="B223" s="237"/>
      <c r="C223" s="238"/>
      <c r="D223" s="239" t="s">
        <v>196</v>
      </c>
      <c r="E223" s="240" t="s">
        <v>1</v>
      </c>
      <c r="F223" s="241" t="s">
        <v>285</v>
      </c>
      <c r="G223" s="238"/>
      <c r="H223" s="242">
        <v>6.6520000000000001</v>
      </c>
      <c r="I223" s="243"/>
      <c r="J223" s="238"/>
      <c r="K223" s="238"/>
      <c r="L223" s="244"/>
      <c r="M223" s="245"/>
      <c r="N223" s="246"/>
      <c r="O223" s="246"/>
      <c r="P223" s="246"/>
      <c r="Q223" s="246"/>
      <c r="R223" s="246"/>
      <c r="S223" s="246"/>
      <c r="T223" s="24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8" t="s">
        <v>196</v>
      </c>
      <c r="AU223" s="248" t="s">
        <v>86</v>
      </c>
      <c r="AV223" s="13" t="s">
        <v>86</v>
      </c>
      <c r="AW223" s="13" t="s">
        <v>32</v>
      </c>
      <c r="AX223" s="13" t="s">
        <v>76</v>
      </c>
      <c r="AY223" s="248" t="s">
        <v>116</v>
      </c>
    </row>
    <row r="224" s="13" customFormat="1">
      <c r="A224" s="13"/>
      <c r="B224" s="237"/>
      <c r="C224" s="238"/>
      <c r="D224" s="239" t="s">
        <v>196</v>
      </c>
      <c r="E224" s="240" t="s">
        <v>1</v>
      </c>
      <c r="F224" s="241" t="s">
        <v>286</v>
      </c>
      <c r="G224" s="238"/>
      <c r="H224" s="242">
        <v>1.0009999999999999</v>
      </c>
      <c r="I224" s="243"/>
      <c r="J224" s="238"/>
      <c r="K224" s="238"/>
      <c r="L224" s="244"/>
      <c r="M224" s="245"/>
      <c r="N224" s="246"/>
      <c r="O224" s="246"/>
      <c r="P224" s="246"/>
      <c r="Q224" s="246"/>
      <c r="R224" s="246"/>
      <c r="S224" s="246"/>
      <c r="T224" s="24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8" t="s">
        <v>196</v>
      </c>
      <c r="AU224" s="248" t="s">
        <v>86</v>
      </c>
      <c r="AV224" s="13" t="s">
        <v>86</v>
      </c>
      <c r="AW224" s="13" t="s">
        <v>32</v>
      </c>
      <c r="AX224" s="13" t="s">
        <v>76</v>
      </c>
      <c r="AY224" s="248" t="s">
        <v>116</v>
      </c>
    </row>
    <row r="225" s="13" customFormat="1">
      <c r="A225" s="13"/>
      <c r="B225" s="237"/>
      <c r="C225" s="238"/>
      <c r="D225" s="239" t="s">
        <v>196</v>
      </c>
      <c r="E225" s="240" t="s">
        <v>1</v>
      </c>
      <c r="F225" s="241" t="s">
        <v>287</v>
      </c>
      <c r="G225" s="238"/>
      <c r="H225" s="242">
        <v>4.71</v>
      </c>
      <c r="I225" s="243"/>
      <c r="J225" s="238"/>
      <c r="K225" s="238"/>
      <c r="L225" s="244"/>
      <c r="M225" s="245"/>
      <c r="N225" s="246"/>
      <c r="O225" s="246"/>
      <c r="P225" s="246"/>
      <c r="Q225" s="246"/>
      <c r="R225" s="246"/>
      <c r="S225" s="246"/>
      <c r="T225" s="24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8" t="s">
        <v>196</v>
      </c>
      <c r="AU225" s="248" t="s">
        <v>86</v>
      </c>
      <c r="AV225" s="13" t="s">
        <v>86</v>
      </c>
      <c r="AW225" s="13" t="s">
        <v>32</v>
      </c>
      <c r="AX225" s="13" t="s">
        <v>76</v>
      </c>
      <c r="AY225" s="248" t="s">
        <v>116</v>
      </c>
    </row>
    <row r="226" s="13" customFormat="1">
      <c r="A226" s="13"/>
      <c r="B226" s="237"/>
      <c r="C226" s="238"/>
      <c r="D226" s="239" t="s">
        <v>196</v>
      </c>
      <c r="E226" s="240" t="s">
        <v>1</v>
      </c>
      <c r="F226" s="241" t="s">
        <v>288</v>
      </c>
      <c r="G226" s="238"/>
      <c r="H226" s="242">
        <v>6.625</v>
      </c>
      <c r="I226" s="243"/>
      <c r="J226" s="238"/>
      <c r="K226" s="238"/>
      <c r="L226" s="244"/>
      <c r="M226" s="245"/>
      <c r="N226" s="246"/>
      <c r="O226" s="246"/>
      <c r="P226" s="246"/>
      <c r="Q226" s="246"/>
      <c r="R226" s="246"/>
      <c r="S226" s="246"/>
      <c r="T226" s="247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8" t="s">
        <v>196</v>
      </c>
      <c r="AU226" s="248" t="s">
        <v>86</v>
      </c>
      <c r="AV226" s="13" t="s">
        <v>86</v>
      </c>
      <c r="AW226" s="13" t="s">
        <v>32</v>
      </c>
      <c r="AX226" s="13" t="s">
        <v>76</v>
      </c>
      <c r="AY226" s="248" t="s">
        <v>116</v>
      </c>
    </row>
    <row r="227" s="13" customFormat="1">
      <c r="A227" s="13"/>
      <c r="B227" s="237"/>
      <c r="C227" s="238"/>
      <c r="D227" s="239" t="s">
        <v>196</v>
      </c>
      <c r="E227" s="240" t="s">
        <v>1</v>
      </c>
      <c r="F227" s="241" t="s">
        <v>289</v>
      </c>
      <c r="G227" s="238"/>
      <c r="H227" s="242">
        <v>11.933</v>
      </c>
      <c r="I227" s="243"/>
      <c r="J227" s="238"/>
      <c r="K227" s="238"/>
      <c r="L227" s="244"/>
      <c r="M227" s="245"/>
      <c r="N227" s="246"/>
      <c r="O227" s="246"/>
      <c r="P227" s="246"/>
      <c r="Q227" s="246"/>
      <c r="R227" s="246"/>
      <c r="S227" s="246"/>
      <c r="T227" s="24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8" t="s">
        <v>196</v>
      </c>
      <c r="AU227" s="248" t="s">
        <v>86</v>
      </c>
      <c r="AV227" s="13" t="s">
        <v>86</v>
      </c>
      <c r="AW227" s="13" t="s">
        <v>32</v>
      </c>
      <c r="AX227" s="13" t="s">
        <v>76</v>
      </c>
      <c r="AY227" s="248" t="s">
        <v>116</v>
      </c>
    </row>
    <row r="228" s="13" customFormat="1">
      <c r="A228" s="13"/>
      <c r="B228" s="237"/>
      <c r="C228" s="238"/>
      <c r="D228" s="239" t="s">
        <v>196</v>
      </c>
      <c r="E228" s="240" t="s">
        <v>1</v>
      </c>
      <c r="F228" s="241" t="s">
        <v>290</v>
      </c>
      <c r="G228" s="238"/>
      <c r="H228" s="242">
        <v>8.3849999999999998</v>
      </c>
      <c r="I228" s="243"/>
      <c r="J228" s="238"/>
      <c r="K228" s="238"/>
      <c r="L228" s="244"/>
      <c r="M228" s="245"/>
      <c r="N228" s="246"/>
      <c r="O228" s="246"/>
      <c r="P228" s="246"/>
      <c r="Q228" s="246"/>
      <c r="R228" s="246"/>
      <c r="S228" s="246"/>
      <c r="T228" s="24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8" t="s">
        <v>196</v>
      </c>
      <c r="AU228" s="248" t="s">
        <v>86</v>
      </c>
      <c r="AV228" s="13" t="s">
        <v>86</v>
      </c>
      <c r="AW228" s="13" t="s">
        <v>32</v>
      </c>
      <c r="AX228" s="13" t="s">
        <v>76</v>
      </c>
      <c r="AY228" s="248" t="s">
        <v>116</v>
      </c>
    </row>
    <row r="229" s="14" customFormat="1">
      <c r="A229" s="14"/>
      <c r="B229" s="249"/>
      <c r="C229" s="250"/>
      <c r="D229" s="239" t="s">
        <v>196</v>
      </c>
      <c r="E229" s="251" t="s">
        <v>1</v>
      </c>
      <c r="F229" s="252" t="s">
        <v>201</v>
      </c>
      <c r="G229" s="250"/>
      <c r="H229" s="253">
        <v>155.815</v>
      </c>
      <c r="I229" s="254"/>
      <c r="J229" s="250"/>
      <c r="K229" s="250"/>
      <c r="L229" s="255"/>
      <c r="M229" s="256"/>
      <c r="N229" s="257"/>
      <c r="O229" s="257"/>
      <c r="P229" s="257"/>
      <c r="Q229" s="257"/>
      <c r="R229" s="257"/>
      <c r="S229" s="257"/>
      <c r="T229" s="258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9" t="s">
        <v>196</v>
      </c>
      <c r="AU229" s="259" t="s">
        <v>86</v>
      </c>
      <c r="AV229" s="14" t="s">
        <v>126</v>
      </c>
      <c r="AW229" s="14" t="s">
        <v>32</v>
      </c>
      <c r="AX229" s="14" t="s">
        <v>81</v>
      </c>
      <c r="AY229" s="259" t="s">
        <v>116</v>
      </c>
    </row>
    <row r="230" s="12" customFormat="1" ht="22.8" customHeight="1">
      <c r="A230" s="12"/>
      <c r="B230" s="200"/>
      <c r="C230" s="201"/>
      <c r="D230" s="202" t="s">
        <v>75</v>
      </c>
      <c r="E230" s="214" t="s">
        <v>86</v>
      </c>
      <c r="F230" s="214" t="s">
        <v>291</v>
      </c>
      <c r="G230" s="201"/>
      <c r="H230" s="201"/>
      <c r="I230" s="204"/>
      <c r="J230" s="215">
        <f>BK230</f>
        <v>0</v>
      </c>
      <c r="K230" s="201"/>
      <c r="L230" s="206"/>
      <c r="M230" s="207"/>
      <c r="N230" s="208"/>
      <c r="O230" s="208"/>
      <c r="P230" s="209">
        <f>SUM(P231:P361)</f>
        <v>0</v>
      </c>
      <c r="Q230" s="208"/>
      <c r="R230" s="209">
        <f>SUM(R231:R361)</f>
        <v>157.83785320999996</v>
      </c>
      <c r="S230" s="208"/>
      <c r="T230" s="210">
        <f>SUM(T231:T361)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1" t="s">
        <v>81</v>
      </c>
      <c r="AT230" s="212" t="s">
        <v>75</v>
      </c>
      <c r="AU230" s="212" t="s">
        <v>81</v>
      </c>
      <c r="AY230" s="211" t="s">
        <v>116</v>
      </c>
      <c r="BK230" s="213">
        <f>SUM(BK231:BK361)</f>
        <v>0</v>
      </c>
    </row>
    <row r="231" s="2" customFormat="1" ht="24.15" customHeight="1">
      <c r="A231" s="38"/>
      <c r="B231" s="39"/>
      <c r="C231" s="216" t="s">
        <v>292</v>
      </c>
      <c r="D231" s="216" t="s">
        <v>120</v>
      </c>
      <c r="E231" s="217" t="s">
        <v>293</v>
      </c>
      <c r="F231" s="218" t="s">
        <v>294</v>
      </c>
      <c r="G231" s="219" t="s">
        <v>295</v>
      </c>
      <c r="H231" s="220">
        <v>1</v>
      </c>
      <c r="I231" s="221"/>
      <c r="J231" s="222">
        <f>ROUND(I231*H231,2)</f>
        <v>0</v>
      </c>
      <c r="K231" s="223"/>
      <c r="L231" s="44"/>
      <c r="M231" s="224" t="s">
        <v>1</v>
      </c>
      <c r="N231" s="225" t="s">
        <v>41</v>
      </c>
      <c r="O231" s="91"/>
      <c r="P231" s="226">
        <f>O231*H231</f>
        <v>0</v>
      </c>
      <c r="Q231" s="226">
        <v>0.0049800000000000001</v>
      </c>
      <c r="R231" s="226">
        <f>Q231*H231</f>
        <v>0.0049800000000000001</v>
      </c>
      <c r="S231" s="226">
        <v>0</v>
      </c>
      <c r="T231" s="227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8" t="s">
        <v>126</v>
      </c>
      <c r="AT231" s="228" t="s">
        <v>120</v>
      </c>
      <c r="AU231" s="228" t="s">
        <v>86</v>
      </c>
      <c r="AY231" s="17" t="s">
        <v>116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7" t="s">
        <v>81</v>
      </c>
      <c r="BK231" s="229">
        <f>ROUND(I231*H231,2)</f>
        <v>0</v>
      </c>
      <c r="BL231" s="17" t="s">
        <v>126</v>
      </c>
      <c r="BM231" s="228" t="s">
        <v>296</v>
      </c>
    </row>
    <row r="232" s="13" customFormat="1">
      <c r="A232" s="13"/>
      <c r="B232" s="237"/>
      <c r="C232" s="238"/>
      <c r="D232" s="239" t="s">
        <v>196</v>
      </c>
      <c r="E232" s="240" t="s">
        <v>1</v>
      </c>
      <c r="F232" s="241" t="s">
        <v>297</v>
      </c>
      <c r="G232" s="238"/>
      <c r="H232" s="242">
        <v>1</v>
      </c>
      <c r="I232" s="243"/>
      <c r="J232" s="238"/>
      <c r="K232" s="238"/>
      <c r="L232" s="244"/>
      <c r="M232" s="245"/>
      <c r="N232" s="246"/>
      <c r="O232" s="246"/>
      <c r="P232" s="246"/>
      <c r="Q232" s="246"/>
      <c r="R232" s="246"/>
      <c r="S232" s="246"/>
      <c r="T232" s="247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8" t="s">
        <v>196</v>
      </c>
      <c r="AU232" s="248" t="s">
        <v>86</v>
      </c>
      <c r="AV232" s="13" t="s">
        <v>86</v>
      </c>
      <c r="AW232" s="13" t="s">
        <v>32</v>
      </c>
      <c r="AX232" s="13" t="s">
        <v>81</v>
      </c>
      <c r="AY232" s="248" t="s">
        <v>116</v>
      </c>
    </row>
    <row r="233" s="2" customFormat="1" ht="24.15" customHeight="1">
      <c r="A233" s="38"/>
      <c r="B233" s="39"/>
      <c r="C233" s="216" t="s">
        <v>298</v>
      </c>
      <c r="D233" s="216" t="s">
        <v>120</v>
      </c>
      <c r="E233" s="217" t="s">
        <v>299</v>
      </c>
      <c r="F233" s="218" t="s">
        <v>300</v>
      </c>
      <c r="G233" s="219" t="s">
        <v>295</v>
      </c>
      <c r="H233" s="220">
        <v>5</v>
      </c>
      <c r="I233" s="221"/>
      <c r="J233" s="222">
        <f>ROUND(I233*H233,2)</f>
        <v>0</v>
      </c>
      <c r="K233" s="223"/>
      <c r="L233" s="44"/>
      <c r="M233" s="224" t="s">
        <v>1</v>
      </c>
      <c r="N233" s="225" t="s">
        <v>41</v>
      </c>
      <c r="O233" s="91"/>
      <c r="P233" s="226">
        <f>O233*H233</f>
        <v>0</v>
      </c>
      <c r="Q233" s="226">
        <v>0.0094000000000000004</v>
      </c>
      <c r="R233" s="226">
        <f>Q233*H233</f>
        <v>0.047</v>
      </c>
      <c r="S233" s="226">
        <v>0</v>
      </c>
      <c r="T233" s="227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8" t="s">
        <v>126</v>
      </c>
      <c r="AT233" s="228" t="s">
        <v>120</v>
      </c>
      <c r="AU233" s="228" t="s">
        <v>86</v>
      </c>
      <c r="AY233" s="17" t="s">
        <v>116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7" t="s">
        <v>81</v>
      </c>
      <c r="BK233" s="229">
        <f>ROUND(I233*H233,2)</f>
        <v>0</v>
      </c>
      <c r="BL233" s="17" t="s">
        <v>126</v>
      </c>
      <c r="BM233" s="228" t="s">
        <v>301</v>
      </c>
    </row>
    <row r="234" s="13" customFormat="1">
      <c r="A234" s="13"/>
      <c r="B234" s="237"/>
      <c r="C234" s="238"/>
      <c r="D234" s="239" t="s">
        <v>196</v>
      </c>
      <c r="E234" s="240" t="s">
        <v>1</v>
      </c>
      <c r="F234" s="241" t="s">
        <v>302</v>
      </c>
      <c r="G234" s="238"/>
      <c r="H234" s="242">
        <v>3</v>
      </c>
      <c r="I234" s="243"/>
      <c r="J234" s="238"/>
      <c r="K234" s="238"/>
      <c r="L234" s="244"/>
      <c r="M234" s="245"/>
      <c r="N234" s="246"/>
      <c r="O234" s="246"/>
      <c r="P234" s="246"/>
      <c r="Q234" s="246"/>
      <c r="R234" s="246"/>
      <c r="S234" s="246"/>
      <c r="T234" s="24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8" t="s">
        <v>196</v>
      </c>
      <c r="AU234" s="248" t="s">
        <v>86</v>
      </c>
      <c r="AV234" s="13" t="s">
        <v>86</v>
      </c>
      <c r="AW234" s="13" t="s">
        <v>32</v>
      </c>
      <c r="AX234" s="13" t="s">
        <v>76</v>
      </c>
      <c r="AY234" s="248" t="s">
        <v>116</v>
      </c>
    </row>
    <row r="235" s="13" customFormat="1">
      <c r="A235" s="13"/>
      <c r="B235" s="237"/>
      <c r="C235" s="238"/>
      <c r="D235" s="239" t="s">
        <v>196</v>
      </c>
      <c r="E235" s="240" t="s">
        <v>1</v>
      </c>
      <c r="F235" s="241" t="s">
        <v>303</v>
      </c>
      <c r="G235" s="238"/>
      <c r="H235" s="242">
        <v>2</v>
      </c>
      <c r="I235" s="243"/>
      <c r="J235" s="238"/>
      <c r="K235" s="238"/>
      <c r="L235" s="244"/>
      <c r="M235" s="245"/>
      <c r="N235" s="246"/>
      <c r="O235" s="246"/>
      <c r="P235" s="246"/>
      <c r="Q235" s="246"/>
      <c r="R235" s="246"/>
      <c r="S235" s="246"/>
      <c r="T235" s="24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8" t="s">
        <v>196</v>
      </c>
      <c r="AU235" s="248" t="s">
        <v>86</v>
      </c>
      <c r="AV235" s="13" t="s">
        <v>86</v>
      </c>
      <c r="AW235" s="13" t="s">
        <v>32</v>
      </c>
      <c r="AX235" s="13" t="s">
        <v>76</v>
      </c>
      <c r="AY235" s="248" t="s">
        <v>116</v>
      </c>
    </row>
    <row r="236" s="14" customFormat="1">
      <c r="A236" s="14"/>
      <c r="B236" s="249"/>
      <c r="C236" s="250"/>
      <c r="D236" s="239" t="s">
        <v>196</v>
      </c>
      <c r="E236" s="251" t="s">
        <v>1</v>
      </c>
      <c r="F236" s="252" t="s">
        <v>201</v>
      </c>
      <c r="G236" s="250"/>
      <c r="H236" s="253">
        <v>5</v>
      </c>
      <c r="I236" s="254"/>
      <c r="J236" s="250"/>
      <c r="K236" s="250"/>
      <c r="L236" s="255"/>
      <c r="M236" s="256"/>
      <c r="N236" s="257"/>
      <c r="O236" s="257"/>
      <c r="P236" s="257"/>
      <c r="Q236" s="257"/>
      <c r="R236" s="257"/>
      <c r="S236" s="257"/>
      <c r="T236" s="258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9" t="s">
        <v>196</v>
      </c>
      <c r="AU236" s="259" t="s">
        <v>86</v>
      </c>
      <c r="AV236" s="14" t="s">
        <v>126</v>
      </c>
      <c r="AW236" s="14" t="s">
        <v>32</v>
      </c>
      <c r="AX236" s="14" t="s">
        <v>81</v>
      </c>
      <c r="AY236" s="259" t="s">
        <v>116</v>
      </c>
    </row>
    <row r="237" s="2" customFormat="1" ht="24.15" customHeight="1">
      <c r="A237" s="38"/>
      <c r="B237" s="39"/>
      <c r="C237" s="216" t="s">
        <v>304</v>
      </c>
      <c r="D237" s="216" t="s">
        <v>120</v>
      </c>
      <c r="E237" s="217" t="s">
        <v>305</v>
      </c>
      <c r="F237" s="218" t="s">
        <v>306</v>
      </c>
      <c r="G237" s="219" t="s">
        <v>194</v>
      </c>
      <c r="H237" s="220">
        <v>1.345</v>
      </c>
      <c r="I237" s="221"/>
      <c r="J237" s="222">
        <f>ROUND(I237*H237,2)</f>
        <v>0</v>
      </c>
      <c r="K237" s="223"/>
      <c r="L237" s="44"/>
      <c r="M237" s="224" t="s">
        <v>1</v>
      </c>
      <c r="N237" s="225" t="s">
        <v>41</v>
      </c>
      <c r="O237" s="91"/>
      <c r="P237" s="226">
        <f>O237*H237</f>
        <v>0</v>
      </c>
      <c r="Q237" s="226">
        <v>2.45329</v>
      </c>
      <c r="R237" s="226">
        <f>Q237*H237</f>
        <v>3.2996750499999998</v>
      </c>
      <c r="S237" s="226">
        <v>0</v>
      </c>
      <c r="T237" s="227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8" t="s">
        <v>126</v>
      </c>
      <c r="AT237" s="228" t="s">
        <v>120</v>
      </c>
      <c r="AU237" s="228" t="s">
        <v>86</v>
      </c>
      <c r="AY237" s="17" t="s">
        <v>116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7" t="s">
        <v>81</v>
      </c>
      <c r="BK237" s="229">
        <f>ROUND(I237*H237,2)</f>
        <v>0</v>
      </c>
      <c r="BL237" s="17" t="s">
        <v>126</v>
      </c>
      <c r="BM237" s="228" t="s">
        <v>307</v>
      </c>
    </row>
    <row r="238" s="13" customFormat="1">
      <c r="A238" s="13"/>
      <c r="B238" s="237"/>
      <c r="C238" s="238"/>
      <c r="D238" s="239" t="s">
        <v>196</v>
      </c>
      <c r="E238" s="240" t="s">
        <v>1</v>
      </c>
      <c r="F238" s="241" t="s">
        <v>308</v>
      </c>
      <c r="G238" s="238"/>
      <c r="H238" s="242">
        <v>1.345</v>
      </c>
      <c r="I238" s="243"/>
      <c r="J238" s="238"/>
      <c r="K238" s="238"/>
      <c r="L238" s="244"/>
      <c r="M238" s="245"/>
      <c r="N238" s="246"/>
      <c r="O238" s="246"/>
      <c r="P238" s="246"/>
      <c r="Q238" s="246"/>
      <c r="R238" s="246"/>
      <c r="S238" s="246"/>
      <c r="T238" s="24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8" t="s">
        <v>196</v>
      </c>
      <c r="AU238" s="248" t="s">
        <v>86</v>
      </c>
      <c r="AV238" s="13" t="s">
        <v>86</v>
      </c>
      <c r="AW238" s="13" t="s">
        <v>32</v>
      </c>
      <c r="AX238" s="13" t="s">
        <v>81</v>
      </c>
      <c r="AY238" s="248" t="s">
        <v>116</v>
      </c>
    </row>
    <row r="239" s="2" customFormat="1" ht="14.4" customHeight="1">
      <c r="A239" s="38"/>
      <c r="B239" s="39"/>
      <c r="C239" s="216" t="s">
        <v>309</v>
      </c>
      <c r="D239" s="216" t="s">
        <v>120</v>
      </c>
      <c r="E239" s="217" t="s">
        <v>310</v>
      </c>
      <c r="F239" s="218" t="s">
        <v>311</v>
      </c>
      <c r="G239" s="219" t="s">
        <v>262</v>
      </c>
      <c r="H239" s="220">
        <v>2.0920000000000001</v>
      </c>
      <c r="I239" s="221"/>
      <c r="J239" s="222">
        <f>ROUND(I239*H239,2)</f>
        <v>0</v>
      </c>
      <c r="K239" s="223"/>
      <c r="L239" s="44"/>
      <c r="M239" s="224" t="s">
        <v>1</v>
      </c>
      <c r="N239" s="225" t="s">
        <v>41</v>
      </c>
      <c r="O239" s="91"/>
      <c r="P239" s="226">
        <f>O239*H239</f>
        <v>0</v>
      </c>
      <c r="Q239" s="226">
        <v>0.00247</v>
      </c>
      <c r="R239" s="226">
        <f>Q239*H239</f>
        <v>0.00516724</v>
      </c>
      <c r="S239" s="226">
        <v>0</v>
      </c>
      <c r="T239" s="227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8" t="s">
        <v>126</v>
      </c>
      <c r="AT239" s="228" t="s">
        <v>120</v>
      </c>
      <c r="AU239" s="228" t="s">
        <v>86</v>
      </c>
      <c r="AY239" s="17" t="s">
        <v>116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7" t="s">
        <v>81</v>
      </c>
      <c r="BK239" s="229">
        <f>ROUND(I239*H239,2)</f>
        <v>0</v>
      </c>
      <c r="BL239" s="17" t="s">
        <v>126</v>
      </c>
      <c r="BM239" s="228" t="s">
        <v>312</v>
      </c>
    </row>
    <row r="240" s="13" customFormat="1">
      <c r="A240" s="13"/>
      <c r="B240" s="237"/>
      <c r="C240" s="238"/>
      <c r="D240" s="239" t="s">
        <v>196</v>
      </c>
      <c r="E240" s="240" t="s">
        <v>1</v>
      </c>
      <c r="F240" s="241" t="s">
        <v>313</v>
      </c>
      <c r="G240" s="238"/>
      <c r="H240" s="242">
        <v>2.0920000000000001</v>
      </c>
      <c r="I240" s="243"/>
      <c r="J240" s="238"/>
      <c r="K240" s="238"/>
      <c r="L240" s="244"/>
      <c r="M240" s="245"/>
      <c r="N240" s="246"/>
      <c r="O240" s="246"/>
      <c r="P240" s="246"/>
      <c r="Q240" s="246"/>
      <c r="R240" s="246"/>
      <c r="S240" s="246"/>
      <c r="T240" s="24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8" t="s">
        <v>196</v>
      </c>
      <c r="AU240" s="248" t="s">
        <v>86</v>
      </c>
      <c r="AV240" s="13" t="s">
        <v>86</v>
      </c>
      <c r="AW240" s="13" t="s">
        <v>32</v>
      </c>
      <c r="AX240" s="13" t="s">
        <v>81</v>
      </c>
      <c r="AY240" s="248" t="s">
        <v>116</v>
      </c>
    </row>
    <row r="241" s="2" customFormat="1" ht="14.4" customHeight="1">
      <c r="A241" s="38"/>
      <c r="B241" s="39"/>
      <c r="C241" s="216" t="s">
        <v>314</v>
      </c>
      <c r="D241" s="216" t="s">
        <v>120</v>
      </c>
      <c r="E241" s="217" t="s">
        <v>315</v>
      </c>
      <c r="F241" s="218" t="s">
        <v>316</v>
      </c>
      <c r="G241" s="219" t="s">
        <v>262</v>
      </c>
      <c r="H241" s="220">
        <v>2.0920000000000001</v>
      </c>
      <c r="I241" s="221"/>
      <c r="J241" s="222">
        <f>ROUND(I241*H241,2)</f>
        <v>0</v>
      </c>
      <c r="K241" s="223"/>
      <c r="L241" s="44"/>
      <c r="M241" s="224" t="s">
        <v>1</v>
      </c>
      <c r="N241" s="225" t="s">
        <v>41</v>
      </c>
      <c r="O241" s="91"/>
      <c r="P241" s="226">
        <f>O241*H241</f>
        <v>0</v>
      </c>
      <c r="Q241" s="226">
        <v>0</v>
      </c>
      <c r="R241" s="226">
        <f>Q241*H241</f>
        <v>0</v>
      </c>
      <c r="S241" s="226">
        <v>0</v>
      </c>
      <c r="T241" s="227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8" t="s">
        <v>126</v>
      </c>
      <c r="AT241" s="228" t="s">
        <v>120</v>
      </c>
      <c r="AU241" s="228" t="s">
        <v>86</v>
      </c>
      <c r="AY241" s="17" t="s">
        <v>116</v>
      </c>
      <c r="BE241" s="229">
        <f>IF(N241="základní",J241,0)</f>
        <v>0</v>
      </c>
      <c r="BF241" s="229">
        <f>IF(N241="snížená",J241,0)</f>
        <v>0</v>
      </c>
      <c r="BG241" s="229">
        <f>IF(N241="zákl. přenesená",J241,0)</f>
        <v>0</v>
      </c>
      <c r="BH241" s="229">
        <f>IF(N241="sníž. přenesená",J241,0)</f>
        <v>0</v>
      </c>
      <c r="BI241" s="229">
        <f>IF(N241="nulová",J241,0)</f>
        <v>0</v>
      </c>
      <c r="BJ241" s="17" t="s">
        <v>81</v>
      </c>
      <c r="BK241" s="229">
        <f>ROUND(I241*H241,2)</f>
        <v>0</v>
      </c>
      <c r="BL241" s="17" t="s">
        <v>126</v>
      </c>
      <c r="BM241" s="228" t="s">
        <v>317</v>
      </c>
    </row>
    <row r="242" s="2" customFormat="1" ht="14.4" customHeight="1">
      <c r="A242" s="38"/>
      <c r="B242" s="39"/>
      <c r="C242" s="216" t="s">
        <v>8</v>
      </c>
      <c r="D242" s="216" t="s">
        <v>120</v>
      </c>
      <c r="E242" s="217" t="s">
        <v>318</v>
      </c>
      <c r="F242" s="218" t="s">
        <v>319</v>
      </c>
      <c r="G242" s="219" t="s">
        <v>194</v>
      </c>
      <c r="H242" s="220">
        <v>49.133000000000003</v>
      </c>
      <c r="I242" s="221"/>
      <c r="J242" s="222">
        <f>ROUND(I242*H242,2)</f>
        <v>0</v>
      </c>
      <c r="K242" s="223"/>
      <c r="L242" s="44"/>
      <c r="M242" s="224" t="s">
        <v>1</v>
      </c>
      <c r="N242" s="225" t="s">
        <v>41</v>
      </c>
      <c r="O242" s="91"/>
      <c r="P242" s="226">
        <f>O242*H242</f>
        <v>0</v>
      </c>
      <c r="Q242" s="226">
        <v>2.2563399999999998</v>
      </c>
      <c r="R242" s="226">
        <f>Q242*H242</f>
        <v>110.86075321999999</v>
      </c>
      <c r="S242" s="226">
        <v>0</v>
      </c>
      <c r="T242" s="227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8" t="s">
        <v>126</v>
      </c>
      <c r="AT242" s="228" t="s">
        <v>120</v>
      </c>
      <c r="AU242" s="228" t="s">
        <v>86</v>
      </c>
      <c r="AY242" s="17" t="s">
        <v>116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17" t="s">
        <v>81</v>
      </c>
      <c r="BK242" s="229">
        <f>ROUND(I242*H242,2)</f>
        <v>0</v>
      </c>
      <c r="BL242" s="17" t="s">
        <v>126</v>
      </c>
      <c r="BM242" s="228" t="s">
        <v>320</v>
      </c>
    </row>
    <row r="243" s="13" customFormat="1">
      <c r="A243" s="13"/>
      <c r="B243" s="237"/>
      <c r="C243" s="238"/>
      <c r="D243" s="239" t="s">
        <v>196</v>
      </c>
      <c r="E243" s="240" t="s">
        <v>1</v>
      </c>
      <c r="F243" s="241" t="s">
        <v>321</v>
      </c>
      <c r="G243" s="238"/>
      <c r="H243" s="242">
        <v>1.573</v>
      </c>
      <c r="I243" s="243"/>
      <c r="J243" s="238"/>
      <c r="K243" s="238"/>
      <c r="L243" s="244"/>
      <c r="M243" s="245"/>
      <c r="N243" s="246"/>
      <c r="O243" s="246"/>
      <c r="P243" s="246"/>
      <c r="Q243" s="246"/>
      <c r="R243" s="246"/>
      <c r="S243" s="246"/>
      <c r="T243" s="247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8" t="s">
        <v>196</v>
      </c>
      <c r="AU243" s="248" t="s">
        <v>86</v>
      </c>
      <c r="AV243" s="13" t="s">
        <v>86</v>
      </c>
      <c r="AW243" s="13" t="s">
        <v>32</v>
      </c>
      <c r="AX243" s="13" t="s">
        <v>76</v>
      </c>
      <c r="AY243" s="248" t="s">
        <v>116</v>
      </c>
    </row>
    <row r="244" s="13" customFormat="1">
      <c r="A244" s="13"/>
      <c r="B244" s="237"/>
      <c r="C244" s="238"/>
      <c r="D244" s="239" t="s">
        <v>196</v>
      </c>
      <c r="E244" s="240" t="s">
        <v>1</v>
      </c>
      <c r="F244" s="241" t="s">
        <v>322</v>
      </c>
      <c r="G244" s="238"/>
      <c r="H244" s="242">
        <v>0.67200000000000004</v>
      </c>
      <c r="I244" s="243"/>
      <c r="J244" s="238"/>
      <c r="K244" s="238"/>
      <c r="L244" s="244"/>
      <c r="M244" s="245"/>
      <c r="N244" s="246"/>
      <c r="O244" s="246"/>
      <c r="P244" s="246"/>
      <c r="Q244" s="246"/>
      <c r="R244" s="246"/>
      <c r="S244" s="246"/>
      <c r="T244" s="247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8" t="s">
        <v>196</v>
      </c>
      <c r="AU244" s="248" t="s">
        <v>86</v>
      </c>
      <c r="AV244" s="13" t="s">
        <v>86</v>
      </c>
      <c r="AW244" s="13" t="s">
        <v>32</v>
      </c>
      <c r="AX244" s="13" t="s">
        <v>76</v>
      </c>
      <c r="AY244" s="248" t="s">
        <v>116</v>
      </c>
    </row>
    <row r="245" s="13" customFormat="1">
      <c r="A245" s="13"/>
      <c r="B245" s="237"/>
      <c r="C245" s="238"/>
      <c r="D245" s="239" t="s">
        <v>196</v>
      </c>
      <c r="E245" s="240" t="s">
        <v>1</v>
      </c>
      <c r="F245" s="241" t="s">
        <v>323</v>
      </c>
      <c r="G245" s="238"/>
      <c r="H245" s="242">
        <v>8.9730000000000008</v>
      </c>
      <c r="I245" s="243"/>
      <c r="J245" s="238"/>
      <c r="K245" s="238"/>
      <c r="L245" s="244"/>
      <c r="M245" s="245"/>
      <c r="N245" s="246"/>
      <c r="O245" s="246"/>
      <c r="P245" s="246"/>
      <c r="Q245" s="246"/>
      <c r="R245" s="246"/>
      <c r="S245" s="246"/>
      <c r="T245" s="247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8" t="s">
        <v>196</v>
      </c>
      <c r="AU245" s="248" t="s">
        <v>86</v>
      </c>
      <c r="AV245" s="13" t="s">
        <v>86</v>
      </c>
      <c r="AW245" s="13" t="s">
        <v>32</v>
      </c>
      <c r="AX245" s="13" t="s">
        <v>76</v>
      </c>
      <c r="AY245" s="248" t="s">
        <v>116</v>
      </c>
    </row>
    <row r="246" s="13" customFormat="1">
      <c r="A246" s="13"/>
      <c r="B246" s="237"/>
      <c r="C246" s="238"/>
      <c r="D246" s="239" t="s">
        <v>196</v>
      </c>
      <c r="E246" s="240" t="s">
        <v>1</v>
      </c>
      <c r="F246" s="241" t="s">
        <v>324</v>
      </c>
      <c r="G246" s="238"/>
      <c r="H246" s="242">
        <v>1.1990000000000001</v>
      </c>
      <c r="I246" s="243"/>
      <c r="J246" s="238"/>
      <c r="K246" s="238"/>
      <c r="L246" s="244"/>
      <c r="M246" s="245"/>
      <c r="N246" s="246"/>
      <c r="O246" s="246"/>
      <c r="P246" s="246"/>
      <c r="Q246" s="246"/>
      <c r="R246" s="246"/>
      <c r="S246" s="246"/>
      <c r="T246" s="24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8" t="s">
        <v>196</v>
      </c>
      <c r="AU246" s="248" t="s">
        <v>86</v>
      </c>
      <c r="AV246" s="13" t="s">
        <v>86</v>
      </c>
      <c r="AW246" s="13" t="s">
        <v>32</v>
      </c>
      <c r="AX246" s="13" t="s">
        <v>76</v>
      </c>
      <c r="AY246" s="248" t="s">
        <v>116</v>
      </c>
    </row>
    <row r="247" s="13" customFormat="1">
      <c r="A247" s="13"/>
      <c r="B247" s="237"/>
      <c r="C247" s="238"/>
      <c r="D247" s="239" t="s">
        <v>196</v>
      </c>
      <c r="E247" s="240" t="s">
        <v>1</v>
      </c>
      <c r="F247" s="241" t="s">
        <v>325</v>
      </c>
      <c r="G247" s="238"/>
      <c r="H247" s="242">
        <v>1.2050000000000001</v>
      </c>
      <c r="I247" s="243"/>
      <c r="J247" s="238"/>
      <c r="K247" s="238"/>
      <c r="L247" s="244"/>
      <c r="M247" s="245"/>
      <c r="N247" s="246"/>
      <c r="O247" s="246"/>
      <c r="P247" s="246"/>
      <c r="Q247" s="246"/>
      <c r="R247" s="246"/>
      <c r="S247" s="246"/>
      <c r="T247" s="24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8" t="s">
        <v>196</v>
      </c>
      <c r="AU247" s="248" t="s">
        <v>86</v>
      </c>
      <c r="AV247" s="13" t="s">
        <v>86</v>
      </c>
      <c r="AW247" s="13" t="s">
        <v>32</v>
      </c>
      <c r="AX247" s="13" t="s">
        <v>76</v>
      </c>
      <c r="AY247" s="248" t="s">
        <v>116</v>
      </c>
    </row>
    <row r="248" s="13" customFormat="1">
      <c r="A248" s="13"/>
      <c r="B248" s="237"/>
      <c r="C248" s="238"/>
      <c r="D248" s="239" t="s">
        <v>196</v>
      </c>
      <c r="E248" s="240" t="s">
        <v>1</v>
      </c>
      <c r="F248" s="241" t="s">
        <v>326</v>
      </c>
      <c r="G248" s="238"/>
      <c r="H248" s="242">
        <v>1.442</v>
      </c>
      <c r="I248" s="243"/>
      <c r="J248" s="238"/>
      <c r="K248" s="238"/>
      <c r="L248" s="244"/>
      <c r="M248" s="245"/>
      <c r="N248" s="246"/>
      <c r="O248" s="246"/>
      <c r="P248" s="246"/>
      <c r="Q248" s="246"/>
      <c r="R248" s="246"/>
      <c r="S248" s="246"/>
      <c r="T248" s="24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8" t="s">
        <v>196</v>
      </c>
      <c r="AU248" s="248" t="s">
        <v>86</v>
      </c>
      <c r="AV248" s="13" t="s">
        <v>86</v>
      </c>
      <c r="AW248" s="13" t="s">
        <v>32</v>
      </c>
      <c r="AX248" s="13" t="s">
        <v>76</v>
      </c>
      <c r="AY248" s="248" t="s">
        <v>116</v>
      </c>
    </row>
    <row r="249" s="13" customFormat="1">
      <c r="A249" s="13"/>
      <c r="B249" s="237"/>
      <c r="C249" s="238"/>
      <c r="D249" s="239" t="s">
        <v>196</v>
      </c>
      <c r="E249" s="240" t="s">
        <v>1</v>
      </c>
      <c r="F249" s="241" t="s">
        <v>327</v>
      </c>
      <c r="G249" s="238"/>
      <c r="H249" s="242">
        <v>1.3979999999999999</v>
      </c>
      <c r="I249" s="243"/>
      <c r="J249" s="238"/>
      <c r="K249" s="238"/>
      <c r="L249" s="244"/>
      <c r="M249" s="245"/>
      <c r="N249" s="246"/>
      <c r="O249" s="246"/>
      <c r="P249" s="246"/>
      <c r="Q249" s="246"/>
      <c r="R249" s="246"/>
      <c r="S249" s="246"/>
      <c r="T249" s="24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8" t="s">
        <v>196</v>
      </c>
      <c r="AU249" s="248" t="s">
        <v>86</v>
      </c>
      <c r="AV249" s="13" t="s">
        <v>86</v>
      </c>
      <c r="AW249" s="13" t="s">
        <v>32</v>
      </c>
      <c r="AX249" s="13" t="s">
        <v>76</v>
      </c>
      <c r="AY249" s="248" t="s">
        <v>116</v>
      </c>
    </row>
    <row r="250" s="13" customFormat="1">
      <c r="A250" s="13"/>
      <c r="B250" s="237"/>
      <c r="C250" s="238"/>
      <c r="D250" s="239" t="s">
        <v>196</v>
      </c>
      <c r="E250" s="240" t="s">
        <v>1</v>
      </c>
      <c r="F250" s="241" t="s">
        <v>328</v>
      </c>
      <c r="G250" s="238"/>
      <c r="H250" s="242">
        <v>0.50600000000000001</v>
      </c>
      <c r="I250" s="243"/>
      <c r="J250" s="238"/>
      <c r="K250" s="238"/>
      <c r="L250" s="244"/>
      <c r="M250" s="245"/>
      <c r="N250" s="246"/>
      <c r="O250" s="246"/>
      <c r="P250" s="246"/>
      <c r="Q250" s="246"/>
      <c r="R250" s="246"/>
      <c r="S250" s="246"/>
      <c r="T250" s="24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8" t="s">
        <v>196</v>
      </c>
      <c r="AU250" s="248" t="s">
        <v>86</v>
      </c>
      <c r="AV250" s="13" t="s">
        <v>86</v>
      </c>
      <c r="AW250" s="13" t="s">
        <v>32</v>
      </c>
      <c r="AX250" s="13" t="s">
        <v>76</v>
      </c>
      <c r="AY250" s="248" t="s">
        <v>116</v>
      </c>
    </row>
    <row r="251" s="13" customFormat="1">
      <c r="A251" s="13"/>
      <c r="B251" s="237"/>
      <c r="C251" s="238"/>
      <c r="D251" s="239" t="s">
        <v>196</v>
      </c>
      <c r="E251" s="240" t="s">
        <v>1</v>
      </c>
      <c r="F251" s="241" t="s">
        <v>329</v>
      </c>
      <c r="G251" s="238"/>
      <c r="H251" s="242">
        <v>6.3360000000000003</v>
      </c>
      <c r="I251" s="243"/>
      <c r="J251" s="238"/>
      <c r="K251" s="238"/>
      <c r="L251" s="244"/>
      <c r="M251" s="245"/>
      <c r="N251" s="246"/>
      <c r="O251" s="246"/>
      <c r="P251" s="246"/>
      <c r="Q251" s="246"/>
      <c r="R251" s="246"/>
      <c r="S251" s="246"/>
      <c r="T251" s="24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8" t="s">
        <v>196</v>
      </c>
      <c r="AU251" s="248" t="s">
        <v>86</v>
      </c>
      <c r="AV251" s="13" t="s">
        <v>86</v>
      </c>
      <c r="AW251" s="13" t="s">
        <v>32</v>
      </c>
      <c r="AX251" s="13" t="s">
        <v>76</v>
      </c>
      <c r="AY251" s="248" t="s">
        <v>116</v>
      </c>
    </row>
    <row r="252" s="13" customFormat="1">
      <c r="A252" s="13"/>
      <c r="B252" s="237"/>
      <c r="C252" s="238"/>
      <c r="D252" s="239" t="s">
        <v>196</v>
      </c>
      <c r="E252" s="240" t="s">
        <v>1</v>
      </c>
      <c r="F252" s="241" t="s">
        <v>330</v>
      </c>
      <c r="G252" s="238"/>
      <c r="H252" s="242">
        <v>0.502</v>
      </c>
      <c r="I252" s="243"/>
      <c r="J252" s="238"/>
      <c r="K252" s="238"/>
      <c r="L252" s="244"/>
      <c r="M252" s="245"/>
      <c r="N252" s="246"/>
      <c r="O252" s="246"/>
      <c r="P252" s="246"/>
      <c r="Q252" s="246"/>
      <c r="R252" s="246"/>
      <c r="S252" s="246"/>
      <c r="T252" s="24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8" t="s">
        <v>196</v>
      </c>
      <c r="AU252" s="248" t="s">
        <v>86</v>
      </c>
      <c r="AV252" s="13" t="s">
        <v>86</v>
      </c>
      <c r="AW252" s="13" t="s">
        <v>32</v>
      </c>
      <c r="AX252" s="13" t="s">
        <v>76</v>
      </c>
      <c r="AY252" s="248" t="s">
        <v>116</v>
      </c>
    </row>
    <row r="253" s="13" customFormat="1">
      <c r="A253" s="13"/>
      <c r="B253" s="237"/>
      <c r="C253" s="238"/>
      <c r="D253" s="239" t="s">
        <v>196</v>
      </c>
      <c r="E253" s="240" t="s">
        <v>1</v>
      </c>
      <c r="F253" s="241" t="s">
        <v>331</v>
      </c>
      <c r="G253" s="238"/>
      <c r="H253" s="242">
        <v>0.41399999999999998</v>
      </c>
      <c r="I253" s="243"/>
      <c r="J253" s="238"/>
      <c r="K253" s="238"/>
      <c r="L253" s="244"/>
      <c r="M253" s="245"/>
      <c r="N253" s="246"/>
      <c r="O253" s="246"/>
      <c r="P253" s="246"/>
      <c r="Q253" s="246"/>
      <c r="R253" s="246"/>
      <c r="S253" s="246"/>
      <c r="T253" s="24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8" t="s">
        <v>196</v>
      </c>
      <c r="AU253" s="248" t="s">
        <v>86</v>
      </c>
      <c r="AV253" s="13" t="s">
        <v>86</v>
      </c>
      <c r="AW253" s="13" t="s">
        <v>32</v>
      </c>
      <c r="AX253" s="13" t="s">
        <v>76</v>
      </c>
      <c r="AY253" s="248" t="s">
        <v>116</v>
      </c>
    </row>
    <row r="254" s="13" customFormat="1">
      <c r="A254" s="13"/>
      <c r="B254" s="237"/>
      <c r="C254" s="238"/>
      <c r="D254" s="239" t="s">
        <v>196</v>
      </c>
      <c r="E254" s="240" t="s">
        <v>1</v>
      </c>
      <c r="F254" s="241" t="s">
        <v>332</v>
      </c>
      <c r="G254" s="238"/>
      <c r="H254" s="242">
        <v>1.2150000000000001</v>
      </c>
      <c r="I254" s="243"/>
      <c r="J254" s="238"/>
      <c r="K254" s="238"/>
      <c r="L254" s="244"/>
      <c r="M254" s="245"/>
      <c r="N254" s="246"/>
      <c r="O254" s="246"/>
      <c r="P254" s="246"/>
      <c r="Q254" s="246"/>
      <c r="R254" s="246"/>
      <c r="S254" s="246"/>
      <c r="T254" s="24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8" t="s">
        <v>196</v>
      </c>
      <c r="AU254" s="248" t="s">
        <v>86</v>
      </c>
      <c r="AV254" s="13" t="s">
        <v>86</v>
      </c>
      <c r="AW254" s="13" t="s">
        <v>32</v>
      </c>
      <c r="AX254" s="13" t="s">
        <v>76</v>
      </c>
      <c r="AY254" s="248" t="s">
        <v>116</v>
      </c>
    </row>
    <row r="255" s="13" customFormat="1">
      <c r="A255" s="13"/>
      <c r="B255" s="237"/>
      <c r="C255" s="238"/>
      <c r="D255" s="239" t="s">
        <v>196</v>
      </c>
      <c r="E255" s="240" t="s">
        <v>1</v>
      </c>
      <c r="F255" s="241" t="s">
        <v>333</v>
      </c>
      <c r="G255" s="238"/>
      <c r="H255" s="242">
        <v>1.105</v>
      </c>
      <c r="I255" s="243"/>
      <c r="J255" s="238"/>
      <c r="K255" s="238"/>
      <c r="L255" s="244"/>
      <c r="M255" s="245"/>
      <c r="N255" s="246"/>
      <c r="O255" s="246"/>
      <c r="P255" s="246"/>
      <c r="Q255" s="246"/>
      <c r="R255" s="246"/>
      <c r="S255" s="246"/>
      <c r="T255" s="24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8" t="s">
        <v>196</v>
      </c>
      <c r="AU255" s="248" t="s">
        <v>86</v>
      </c>
      <c r="AV255" s="13" t="s">
        <v>86</v>
      </c>
      <c r="AW255" s="13" t="s">
        <v>32</v>
      </c>
      <c r="AX255" s="13" t="s">
        <v>76</v>
      </c>
      <c r="AY255" s="248" t="s">
        <v>116</v>
      </c>
    </row>
    <row r="256" s="15" customFormat="1">
      <c r="A256" s="15"/>
      <c r="B256" s="260"/>
      <c r="C256" s="261"/>
      <c r="D256" s="239" t="s">
        <v>196</v>
      </c>
      <c r="E256" s="262" t="s">
        <v>1</v>
      </c>
      <c r="F256" s="263" t="s">
        <v>334</v>
      </c>
      <c r="G256" s="261"/>
      <c r="H256" s="264">
        <v>26.540000000000003</v>
      </c>
      <c r="I256" s="265"/>
      <c r="J256" s="261"/>
      <c r="K256" s="261"/>
      <c r="L256" s="266"/>
      <c r="M256" s="267"/>
      <c r="N256" s="268"/>
      <c r="O256" s="268"/>
      <c r="P256" s="268"/>
      <c r="Q256" s="268"/>
      <c r="R256" s="268"/>
      <c r="S256" s="268"/>
      <c r="T256" s="269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70" t="s">
        <v>196</v>
      </c>
      <c r="AU256" s="270" t="s">
        <v>86</v>
      </c>
      <c r="AV256" s="15" t="s">
        <v>119</v>
      </c>
      <c r="AW256" s="15" t="s">
        <v>32</v>
      </c>
      <c r="AX256" s="15" t="s">
        <v>76</v>
      </c>
      <c r="AY256" s="270" t="s">
        <v>116</v>
      </c>
    </row>
    <row r="257" s="13" customFormat="1">
      <c r="A257" s="13"/>
      <c r="B257" s="237"/>
      <c r="C257" s="238"/>
      <c r="D257" s="239" t="s">
        <v>196</v>
      </c>
      <c r="E257" s="240" t="s">
        <v>1</v>
      </c>
      <c r="F257" s="241" t="s">
        <v>335</v>
      </c>
      <c r="G257" s="238"/>
      <c r="H257" s="242">
        <v>0.083000000000000004</v>
      </c>
      <c r="I257" s="243"/>
      <c r="J257" s="238"/>
      <c r="K257" s="238"/>
      <c r="L257" s="244"/>
      <c r="M257" s="245"/>
      <c r="N257" s="246"/>
      <c r="O257" s="246"/>
      <c r="P257" s="246"/>
      <c r="Q257" s="246"/>
      <c r="R257" s="246"/>
      <c r="S257" s="246"/>
      <c r="T257" s="247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8" t="s">
        <v>196</v>
      </c>
      <c r="AU257" s="248" t="s">
        <v>86</v>
      </c>
      <c r="AV257" s="13" t="s">
        <v>86</v>
      </c>
      <c r="AW257" s="13" t="s">
        <v>32</v>
      </c>
      <c r="AX257" s="13" t="s">
        <v>76</v>
      </c>
      <c r="AY257" s="248" t="s">
        <v>116</v>
      </c>
    </row>
    <row r="258" s="13" customFormat="1">
      <c r="A258" s="13"/>
      <c r="B258" s="237"/>
      <c r="C258" s="238"/>
      <c r="D258" s="239" t="s">
        <v>196</v>
      </c>
      <c r="E258" s="240" t="s">
        <v>1</v>
      </c>
      <c r="F258" s="241" t="s">
        <v>336</v>
      </c>
      <c r="G258" s="238"/>
      <c r="H258" s="242">
        <v>0.014</v>
      </c>
      <c r="I258" s="243"/>
      <c r="J258" s="238"/>
      <c r="K258" s="238"/>
      <c r="L258" s="244"/>
      <c r="M258" s="245"/>
      <c r="N258" s="246"/>
      <c r="O258" s="246"/>
      <c r="P258" s="246"/>
      <c r="Q258" s="246"/>
      <c r="R258" s="246"/>
      <c r="S258" s="246"/>
      <c r="T258" s="24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8" t="s">
        <v>196</v>
      </c>
      <c r="AU258" s="248" t="s">
        <v>86</v>
      </c>
      <c r="AV258" s="13" t="s">
        <v>86</v>
      </c>
      <c r="AW258" s="13" t="s">
        <v>32</v>
      </c>
      <c r="AX258" s="13" t="s">
        <v>76</v>
      </c>
      <c r="AY258" s="248" t="s">
        <v>116</v>
      </c>
    </row>
    <row r="259" s="13" customFormat="1">
      <c r="A259" s="13"/>
      <c r="B259" s="237"/>
      <c r="C259" s="238"/>
      <c r="D259" s="239" t="s">
        <v>196</v>
      </c>
      <c r="E259" s="240" t="s">
        <v>1</v>
      </c>
      <c r="F259" s="241" t="s">
        <v>337</v>
      </c>
      <c r="G259" s="238"/>
      <c r="H259" s="242">
        <v>0.029999999999999999</v>
      </c>
      <c r="I259" s="243"/>
      <c r="J259" s="238"/>
      <c r="K259" s="238"/>
      <c r="L259" s="244"/>
      <c r="M259" s="245"/>
      <c r="N259" s="246"/>
      <c r="O259" s="246"/>
      <c r="P259" s="246"/>
      <c r="Q259" s="246"/>
      <c r="R259" s="246"/>
      <c r="S259" s="246"/>
      <c r="T259" s="24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8" t="s">
        <v>196</v>
      </c>
      <c r="AU259" s="248" t="s">
        <v>86</v>
      </c>
      <c r="AV259" s="13" t="s">
        <v>86</v>
      </c>
      <c r="AW259" s="13" t="s">
        <v>32</v>
      </c>
      <c r="AX259" s="13" t="s">
        <v>76</v>
      </c>
      <c r="AY259" s="248" t="s">
        <v>116</v>
      </c>
    </row>
    <row r="260" s="13" customFormat="1">
      <c r="A260" s="13"/>
      <c r="B260" s="237"/>
      <c r="C260" s="238"/>
      <c r="D260" s="239" t="s">
        <v>196</v>
      </c>
      <c r="E260" s="240" t="s">
        <v>1</v>
      </c>
      <c r="F260" s="241" t="s">
        <v>338</v>
      </c>
      <c r="G260" s="238"/>
      <c r="H260" s="242">
        <v>0.11799999999999999</v>
      </c>
      <c r="I260" s="243"/>
      <c r="J260" s="238"/>
      <c r="K260" s="238"/>
      <c r="L260" s="244"/>
      <c r="M260" s="245"/>
      <c r="N260" s="246"/>
      <c r="O260" s="246"/>
      <c r="P260" s="246"/>
      <c r="Q260" s="246"/>
      <c r="R260" s="246"/>
      <c r="S260" s="246"/>
      <c r="T260" s="24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8" t="s">
        <v>196</v>
      </c>
      <c r="AU260" s="248" t="s">
        <v>86</v>
      </c>
      <c r="AV260" s="13" t="s">
        <v>86</v>
      </c>
      <c r="AW260" s="13" t="s">
        <v>32</v>
      </c>
      <c r="AX260" s="13" t="s">
        <v>76</v>
      </c>
      <c r="AY260" s="248" t="s">
        <v>116</v>
      </c>
    </row>
    <row r="261" s="13" customFormat="1">
      <c r="A261" s="13"/>
      <c r="B261" s="237"/>
      <c r="C261" s="238"/>
      <c r="D261" s="239" t="s">
        <v>196</v>
      </c>
      <c r="E261" s="240" t="s">
        <v>1</v>
      </c>
      <c r="F261" s="241" t="s">
        <v>339</v>
      </c>
      <c r="G261" s="238"/>
      <c r="H261" s="242">
        <v>0.17399999999999999</v>
      </c>
      <c r="I261" s="243"/>
      <c r="J261" s="238"/>
      <c r="K261" s="238"/>
      <c r="L261" s="244"/>
      <c r="M261" s="245"/>
      <c r="N261" s="246"/>
      <c r="O261" s="246"/>
      <c r="P261" s="246"/>
      <c r="Q261" s="246"/>
      <c r="R261" s="246"/>
      <c r="S261" s="246"/>
      <c r="T261" s="247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8" t="s">
        <v>196</v>
      </c>
      <c r="AU261" s="248" t="s">
        <v>86</v>
      </c>
      <c r="AV261" s="13" t="s">
        <v>86</v>
      </c>
      <c r="AW261" s="13" t="s">
        <v>32</v>
      </c>
      <c r="AX261" s="13" t="s">
        <v>76</v>
      </c>
      <c r="AY261" s="248" t="s">
        <v>116</v>
      </c>
    </row>
    <row r="262" s="13" customFormat="1">
      <c r="A262" s="13"/>
      <c r="B262" s="237"/>
      <c r="C262" s="238"/>
      <c r="D262" s="239" t="s">
        <v>196</v>
      </c>
      <c r="E262" s="240" t="s">
        <v>1</v>
      </c>
      <c r="F262" s="241" t="s">
        <v>340</v>
      </c>
      <c r="G262" s="238"/>
      <c r="H262" s="242">
        <v>0.047</v>
      </c>
      <c r="I262" s="243"/>
      <c r="J262" s="238"/>
      <c r="K262" s="238"/>
      <c r="L262" s="244"/>
      <c r="M262" s="245"/>
      <c r="N262" s="246"/>
      <c r="O262" s="246"/>
      <c r="P262" s="246"/>
      <c r="Q262" s="246"/>
      <c r="R262" s="246"/>
      <c r="S262" s="246"/>
      <c r="T262" s="247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8" t="s">
        <v>196</v>
      </c>
      <c r="AU262" s="248" t="s">
        <v>86</v>
      </c>
      <c r="AV262" s="13" t="s">
        <v>86</v>
      </c>
      <c r="AW262" s="13" t="s">
        <v>32</v>
      </c>
      <c r="AX262" s="13" t="s">
        <v>76</v>
      </c>
      <c r="AY262" s="248" t="s">
        <v>116</v>
      </c>
    </row>
    <row r="263" s="13" customFormat="1">
      <c r="A263" s="13"/>
      <c r="B263" s="237"/>
      <c r="C263" s="238"/>
      <c r="D263" s="239" t="s">
        <v>196</v>
      </c>
      <c r="E263" s="240" t="s">
        <v>1</v>
      </c>
      <c r="F263" s="241" t="s">
        <v>341</v>
      </c>
      <c r="G263" s="238"/>
      <c r="H263" s="242">
        <v>0.062</v>
      </c>
      <c r="I263" s="243"/>
      <c r="J263" s="238"/>
      <c r="K263" s="238"/>
      <c r="L263" s="244"/>
      <c r="M263" s="245"/>
      <c r="N263" s="246"/>
      <c r="O263" s="246"/>
      <c r="P263" s="246"/>
      <c r="Q263" s="246"/>
      <c r="R263" s="246"/>
      <c r="S263" s="246"/>
      <c r="T263" s="24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8" t="s">
        <v>196</v>
      </c>
      <c r="AU263" s="248" t="s">
        <v>86</v>
      </c>
      <c r="AV263" s="13" t="s">
        <v>86</v>
      </c>
      <c r="AW263" s="13" t="s">
        <v>32</v>
      </c>
      <c r="AX263" s="13" t="s">
        <v>76</v>
      </c>
      <c r="AY263" s="248" t="s">
        <v>116</v>
      </c>
    </row>
    <row r="264" s="13" customFormat="1">
      <c r="A264" s="13"/>
      <c r="B264" s="237"/>
      <c r="C264" s="238"/>
      <c r="D264" s="239" t="s">
        <v>196</v>
      </c>
      <c r="E264" s="240" t="s">
        <v>1</v>
      </c>
      <c r="F264" s="241" t="s">
        <v>342</v>
      </c>
      <c r="G264" s="238"/>
      <c r="H264" s="242">
        <v>0.073999999999999996</v>
      </c>
      <c r="I264" s="243"/>
      <c r="J264" s="238"/>
      <c r="K264" s="238"/>
      <c r="L264" s="244"/>
      <c r="M264" s="245"/>
      <c r="N264" s="246"/>
      <c r="O264" s="246"/>
      <c r="P264" s="246"/>
      <c r="Q264" s="246"/>
      <c r="R264" s="246"/>
      <c r="S264" s="246"/>
      <c r="T264" s="24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8" t="s">
        <v>196</v>
      </c>
      <c r="AU264" s="248" t="s">
        <v>86</v>
      </c>
      <c r="AV264" s="13" t="s">
        <v>86</v>
      </c>
      <c r="AW264" s="13" t="s">
        <v>32</v>
      </c>
      <c r="AX264" s="13" t="s">
        <v>76</v>
      </c>
      <c r="AY264" s="248" t="s">
        <v>116</v>
      </c>
    </row>
    <row r="265" s="13" customFormat="1">
      <c r="A265" s="13"/>
      <c r="B265" s="237"/>
      <c r="C265" s="238"/>
      <c r="D265" s="239" t="s">
        <v>196</v>
      </c>
      <c r="E265" s="240" t="s">
        <v>1</v>
      </c>
      <c r="F265" s="241" t="s">
        <v>343</v>
      </c>
      <c r="G265" s="238"/>
      <c r="H265" s="242">
        <v>0.071999999999999995</v>
      </c>
      <c r="I265" s="243"/>
      <c r="J265" s="238"/>
      <c r="K265" s="238"/>
      <c r="L265" s="244"/>
      <c r="M265" s="245"/>
      <c r="N265" s="246"/>
      <c r="O265" s="246"/>
      <c r="P265" s="246"/>
      <c r="Q265" s="246"/>
      <c r="R265" s="246"/>
      <c r="S265" s="246"/>
      <c r="T265" s="247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8" t="s">
        <v>196</v>
      </c>
      <c r="AU265" s="248" t="s">
        <v>86</v>
      </c>
      <c r="AV265" s="13" t="s">
        <v>86</v>
      </c>
      <c r="AW265" s="13" t="s">
        <v>32</v>
      </c>
      <c r="AX265" s="13" t="s">
        <v>76</v>
      </c>
      <c r="AY265" s="248" t="s">
        <v>116</v>
      </c>
    </row>
    <row r="266" s="13" customFormat="1">
      <c r="A266" s="13"/>
      <c r="B266" s="237"/>
      <c r="C266" s="238"/>
      <c r="D266" s="239" t="s">
        <v>196</v>
      </c>
      <c r="E266" s="240" t="s">
        <v>1</v>
      </c>
      <c r="F266" s="241" t="s">
        <v>344</v>
      </c>
      <c r="G266" s="238"/>
      <c r="H266" s="242">
        <v>0.025999999999999999</v>
      </c>
      <c r="I266" s="243"/>
      <c r="J266" s="238"/>
      <c r="K266" s="238"/>
      <c r="L266" s="244"/>
      <c r="M266" s="245"/>
      <c r="N266" s="246"/>
      <c r="O266" s="246"/>
      <c r="P266" s="246"/>
      <c r="Q266" s="246"/>
      <c r="R266" s="246"/>
      <c r="S266" s="246"/>
      <c r="T266" s="247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8" t="s">
        <v>196</v>
      </c>
      <c r="AU266" s="248" t="s">
        <v>86</v>
      </c>
      <c r="AV266" s="13" t="s">
        <v>86</v>
      </c>
      <c r="AW266" s="13" t="s">
        <v>32</v>
      </c>
      <c r="AX266" s="13" t="s">
        <v>76</v>
      </c>
      <c r="AY266" s="248" t="s">
        <v>116</v>
      </c>
    </row>
    <row r="267" s="13" customFormat="1">
      <c r="A267" s="13"/>
      <c r="B267" s="237"/>
      <c r="C267" s="238"/>
      <c r="D267" s="239" t="s">
        <v>196</v>
      </c>
      <c r="E267" s="240" t="s">
        <v>1</v>
      </c>
      <c r="F267" s="241" t="s">
        <v>345</v>
      </c>
      <c r="G267" s="238"/>
      <c r="H267" s="242">
        <v>0.28999999999999998</v>
      </c>
      <c r="I267" s="243"/>
      <c r="J267" s="238"/>
      <c r="K267" s="238"/>
      <c r="L267" s="244"/>
      <c r="M267" s="245"/>
      <c r="N267" s="246"/>
      <c r="O267" s="246"/>
      <c r="P267" s="246"/>
      <c r="Q267" s="246"/>
      <c r="R267" s="246"/>
      <c r="S267" s="246"/>
      <c r="T267" s="247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8" t="s">
        <v>196</v>
      </c>
      <c r="AU267" s="248" t="s">
        <v>86</v>
      </c>
      <c r="AV267" s="13" t="s">
        <v>86</v>
      </c>
      <c r="AW267" s="13" t="s">
        <v>32</v>
      </c>
      <c r="AX267" s="13" t="s">
        <v>76</v>
      </c>
      <c r="AY267" s="248" t="s">
        <v>116</v>
      </c>
    </row>
    <row r="268" s="13" customFormat="1">
      <c r="A268" s="13"/>
      <c r="B268" s="237"/>
      <c r="C268" s="238"/>
      <c r="D268" s="239" t="s">
        <v>196</v>
      </c>
      <c r="E268" s="240" t="s">
        <v>1</v>
      </c>
      <c r="F268" s="241" t="s">
        <v>346</v>
      </c>
      <c r="G268" s="238"/>
      <c r="H268" s="242">
        <v>0.035000000000000003</v>
      </c>
      <c r="I268" s="243"/>
      <c r="J268" s="238"/>
      <c r="K268" s="238"/>
      <c r="L268" s="244"/>
      <c r="M268" s="245"/>
      <c r="N268" s="246"/>
      <c r="O268" s="246"/>
      <c r="P268" s="246"/>
      <c r="Q268" s="246"/>
      <c r="R268" s="246"/>
      <c r="S268" s="246"/>
      <c r="T268" s="24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8" t="s">
        <v>196</v>
      </c>
      <c r="AU268" s="248" t="s">
        <v>86</v>
      </c>
      <c r="AV268" s="13" t="s">
        <v>86</v>
      </c>
      <c r="AW268" s="13" t="s">
        <v>32</v>
      </c>
      <c r="AX268" s="13" t="s">
        <v>76</v>
      </c>
      <c r="AY268" s="248" t="s">
        <v>116</v>
      </c>
    </row>
    <row r="269" s="13" customFormat="1">
      <c r="A269" s="13"/>
      <c r="B269" s="237"/>
      <c r="C269" s="238"/>
      <c r="D269" s="239" t="s">
        <v>196</v>
      </c>
      <c r="E269" s="240" t="s">
        <v>1</v>
      </c>
      <c r="F269" s="241" t="s">
        <v>347</v>
      </c>
      <c r="G269" s="238"/>
      <c r="H269" s="242">
        <v>0.079000000000000001</v>
      </c>
      <c r="I269" s="243"/>
      <c r="J269" s="238"/>
      <c r="K269" s="238"/>
      <c r="L269" s="244"/>
      <c r="M269" s="245"/>
      <c r="N269" s="246"/>
      <c r="O269" s="246"/>
      <c r="P269" s="246"/>
      <c r="Q269" s="246"/>
      <c r="R269" s="246"/>
      <c r="S269" s="246"/>
      <c r="T269" s="24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8" t="s">
        <v>196</v>
      </c>
      <c r="AU269" s="248" t="s">
        <v>86</v>
      </c>
      <c r="AV269" s="13" t="s">
        <v>86</v>
      </c>
      <c r="AW269" s="13" t="s">
        <v>32</v>
      </c>
      <c r="AX269" s="13" t="s">
        <v>76</v>
      </c>
      <c r="AY269" s="248" t="s">
        <v>116</v>
      </c>
    </row>
    <row r="270" s="13" customFormat="1">
      <c r="A270" s="13"/>
      <c r="B270" s="237"/>
      <c r="C270" s="238"/>
      <c r="D270" s="239" t="s">
        <v>196</v>
      </c>
      <c r="E270" s="240" t="s">
        <v>1</v>
      </c>
      <c r="F270" s="241" t="s">
        <v>348</v>
      </c>
      <c r="G270" s="238"/>
      <c r="H270" s="242">
        <v>0.066000000000000003</v>
      </c>
      <c r="I270" s="243"/>
      <c r="J270" s="238"/>
      <c r="K270" s="238"/>
      <c r="L270" s="244"/>
      <c r="M270" s="245"/>
      <c r="N270" s="246"/>
      <c r="O270" s="246"/>
      <c r="P270" s="246"/>
      <c r="Q270" s="246"/>
      <c r="R270" s="246"/>
      <c r="S270" s="246"/>
      <c r="T270" s="24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8" t="s">
        <v>196</v>
      </c>
      <c r="AU270" s="248" t="s">
        <v>86</v>
      </c>
      <c r="AV270" s="13" t="s">
        <v>86</v>
      </c>
      <c r="AW270" s="13" t="s">
        <v>32</v>
      </c>
      <c r="AX270" s="13" t="s">
        <v>76</v>
      </c>
      <c r="AY270" s="248" t="s">
        <v>116</v>
      </c>
    </row>
    <row r="271" s="15" customFormat="1">
      <c r="A271" s="15"/>
      <c r="B271" s="260"/>
      <c r="C271" s="261"/>
      <c r="D271" s="239" t="s">
        <v>196</v>
      </c>
      <c r="E271" s="262" t="s">
        <v>1</v>
      </c>
      <c r="F271" s="263" t="s">
        <v>349</v>
      </c>
      <c r="G271" s="261"/>
      <c r="H271" s="264">
        <v>1.1699999999999999</v>
      </c>
      <c r="I271" s="265"/>
      <c r="J271" s="261"/>
      <c r="K271" s="261"/>
      <c r="L271" s="266"/>
      <c r="M271" s="267"/>
      <c r="N271" s="268"/>
      <c r="O271" s="268"/>
      <c r="P271" s="268"/>
      <c r="Q271" s="268"/>
      <c r="R271" s="268"/>
      <c r="S271" s="268"/>
      <c r="T271" s="269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70" t="s">
        <v>196</v>
      </c>
      <c r="AU271" s="270" t="s">
        <v>86</v>
      </c>
      <c r="AV271" s="15" t="s">
        <v>119</v>
      </c>
      <c r="AW271" s="15" t="s">
        <v>32</v>
      </c>
      <c r="AX271" s="15" t="s">
        <v>76</v>
      </c>
      <c r="AY271" s="270" t="s">
        <v>116</v>
      </c>
    </row>
    <row r="272" s="13" customFormat="1">
      <c r="A272" s="13"/>
      <c r="B272" s="237"/>
      <c r="C272" s="238"/>
      <c r="D272" s="239" t="s">
        <v>196</v>
      </c>
      <c r="E272" s="240" t="s">
        <v>1</v>
      </c>
      <c r="F272" s="241" t="s">
        <v>350</v>
      </c>
      <c r="G272" s="238"/>
      <c r="H272" s="242">
        <v>1.4490000000000001</v>
      </c>
      <c r="I272" s="243"/>
      <c r="J272" s="238"/>
      <c r="K272" s="238"/>
      <c r="L272" s="244"/>
      <c r="M272" s="245"/>
      <c r="N272" s="246"/>
      <c r="O272" s="246"/>
      <c r="P272" s="246"/>
      <c r="Q272" s="246"/>
      <c r="R272" s="246"/>
      <c r="S272" s="246"/>
      <c r="T272" s="24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8" t="s">
        <v>196</v>
      </c>
      <c r="AU272" s="248" t="s">
        <v>86</v>
      </c>
      <c r="AV272" s="13" t="s">
        <v>86</v>
      </c>
      <c r="AW272" s="13" t="s">
        <v>32</v>
      </c>
      <c r="AX272" s="13" t="s">
        <v>76</v>
      </c>
      <c r="AY272" s="248" t="s">
        <v>116</v>
      </c>
    </row>
    <row r="273" s="13" customFormat="1">
      <c r="A273" s="13"/>
      <c r="B273" s="237"/>
      <c r="C273" s="238"/>
      <c r="D273" s="239" t="s">
        <v>196</v>
      </c>
      <c r="E273" s="240" t="s">
        <v>1</v>
      </c>
      <c r="F273" s="241" t="s">
        <v>351</v>
      </c>
      <c r="G273" s="238"/>
      <c r="H273" s="242">
        <v>5.5549999999999997</v>
      </c>
      <c r="I273" s="243"/>
      <c r="J273" s="238"/>
      <c r="K273" s="238"/>
      <c r="L273" s="244"/>
      <c r="M273" s="245"/>
      <c r="N273" s="246"/>
      <c r="O273" s="246"/>
      <c r="P273" s="246"/>
      <c r="Q273" s="246"/>
      <c r="R273" s="246"/>
      <c r="S273" s="246"/>
      <c r="T273" s="247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8" t="s">
        <v>196</v>
      </c>
      <c r="AU273" s="248" t="s">
        <v>86</v>
      </c>
      <c r="AV273" s="13" t="s">
        <v>86</v>
      </c>
      <c r="AW273" s="13" t="s">
        <v>32</v>
      </c>
      <c r="AX273" s="13" t="s">
        <v>76</v>
      </c>
      <c r="AY273" s="248" t="s">
        <v>116</v>
      </c>
    </row>
    <row r="274" s="13" customFormat="1">
      <c r="A274" s="13"/>
      <c r="B274" s="237"/>
      <c r="C274" s="238"/>
      <c r="D274" s="239" t="s">
        <v>196</v>
      </c>
      <c r="E274" s="240" t="s">
        <v>1</v>
      </c>
      <c r="F274" s="241" t="s">
        <v>352</v>
      </c>
      <c r="G274" s="238"/>
      <c r="H274" s="242">
        <v>1.1850000000000001</v>
      </c>
      <c r="I274" s="243"/>
      <c r="J274" s="238"/>
      <c r="K274" s="238"/>
      <c r="L274" s="244"/>
      <c r="M274" s="245"/>
      <c r="N274" s="246"/>
      <c r="O274" s="246"/>
      <c r="P274" s="246"/>
      <c r="Q274" s="246"/>
      <c r="R274" s="246"/>
      <c r="S274" s="246"/>
      <c r="T274" s="247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8" t="s">
        <v>196</v>
      </c>
      <c r="AU274" s="248" t="s">
        <v>86</v>
      </c>
      <c r="AV274" s="13" t="s">
        <v>86</v>
      </c>
      <c r="AW274" s="13" t="s">
        <v>32</v>
      </c>
      <c r="AX274" s="13" t="s">
        <v>76</v>
      </c>
      <c r="AY274" s="248" t="s">
        <v>116</v>
      </c>
    </row>
    <row r="275" s="13" customFormat="1">
      <c r="A275" s="13"/>
      <c r="B275" s="237"/>
      <c r="C275" s="238"/>
      <c r="D275" s="239" t="s">
        <v>196</v>
      </c>
      <c r="E275" s="240" t="s">
        <v>1</v>
      </c>
      <c r="F275" s="241" t="s">
        <v>353</v>
      </c>
      <c r="G275" s="238"/>
      <c r="H275" s="242">
        <v>0.61499999999999999</v>
      </c>
      <c r="I275" s="243"/>
      <c r="J275" s="238"/>
      <c r="K275" s="238"/>
      <c r="L275" s="244"/>
      <c r="M275" s="245"/>
      <c r="N275" s="246"/>
      <c r="O275" s="246"/>
      <c r="P275" s="246"/>
      <c r="Q275" s="246"/>
      <c r="R275" s="246"/>
      <c r="S275" s="246"/>
      <c r="T275" s="24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8" t="s">
        <v>196</v>
      </c>
      <c r="AU275" s="248" t="s">
        <v>86</v>
      </c>
      <c r="AV275" s="13" t="s">
        <v>86</v>
      </c>
      <c r="AW275" s="13" t="s">
        <v>32</v>
      </c>
      <c r="AX275" s="13" t="s">
        <v>76</v>
      </c>
      <c r="AY275" s="248" t="s">
        <v>116</v>
      </c>
    </row>
    <row r="276" s="13" customFormat="1">
      <c r="A276" s="13"/>
      <c r="B276" s="237"/>
      <c r="C276" s="238"/>
      <c r="D276" s="239" t="s">
        <v>196</v>
      </c>
      <c r="E276" s="240" t="s">
        <v>1</v>
      </c>
      <c r="F276" s="241" t="s">
        <v>354</v>
      </c>
      <c r="G276" s="238"/>
      <c r="H276" s="242">
        <v>0.498</v>
      </c>
      <c r="I276" s="243"/>
      <c r="J276" s="238"/>
      <c r="K276" s="238"/>
      <c r="L276" s="244"/>
      <c r="M276" s="245"/>
      <c r="N276" s="246"/>
      <c r="O276" s="246"/>
      <c r="P276" s="246"/>
      <c r="Q276" s="246"/>
      <c r="R276" s="246"/>
      <c r="S276" s="246"/>
      <c r="T276" s="247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8" t="s">
        <v>196</v>
      </c>
      <c r="AU276" s="248" t="s">
        <v>86</v>
      </c>
      <c r="AV276" s="13" t="s">
        <v>86</v>
      </c>
      <c r="AW276" s="13" t="s">
        <v>32</v>
      </c>
      <c r="AX276" s="13" t="s">
        <v>76</v>
      </c>
      <c r="AY276" s="248" t="s">
        <v>116</v>
      </c>
    </row>
    <row r="277" s="13" customFormat="1">
      <c r="A277" s="13"/>
      <c r="B277" s="237"/>
      <c r="C277" s="238"/>
      <c r="D277" s="239" t="s">
        <v>196</v>
      </c>
      <c r="E277" s="240" t="s">
        <v>1</v>
      </c>
      <c r="F277" s="241" t="s">
        <v>355</v>
      </c>
      <c r="G277" s="238"/>
      <c r="H277" s="242">
        <v>0.62</v>
      </c>
      <c r="I277" s="243"/>
      <c r="J277" s="238"/>
      <c r="K277" s="238"/>
      <c r="L277" s="244"/>
      <c r="M277" s="245"/>
      <c r="N277" s="246"/>
      <c r="O277" s="246"/>
      <c r="P277" s="246"/>
      <c r="Q277" s="246"/>
      <c r="R277" s="246"/>
      <c r="S277" s="246"/>
      <c r="T277" s="24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8" t="s">
        <v>196</v>
      </c>
      <c r="AU277" s="248" t="s">
        <v>86</v>
      </c>
      <c r="AV277" s="13" t="s">
        <v>86</v>
      </c>
      <c r="AW277" s="13" t="s">
        <v>32</v>
      </c>
      <c r="AX277" s="13" t="s">
        <v>76</v>
      </c>
      <c r="AY277" s="248" t="s">
        <v>116</v>
      </c>
    </row>
    <row r="278" s="13" customFormat="1">
      <c r="A278" s="13"/>
      <c r="B278" s="237"/>
      <c r="C278" s="238"/>
      <c r="D278" s="239" t="s">
        <v>196</v>
      </c>
      <c r="E278" s="240" t="s">
        <v>1</v>
      </c>
      <c r="F278" s="241" t="s">
        <v>356</v>
      </c>
      <c r="G278" s="238"/>
      <c r="H278" s="242">
        <v>2.214</v>
      </c>
      <c r="I278" s="243"/>
      <c r="J278" s="238"/>
      <c r="K278" s="238"/>
      <c r="L278" s="244"/>
      <c r="M278" s="245"/>
      <c r="N278" s="246"/>
      <c r="O278" s="246"/>
      <c r="P278" s="246"/>
      <c r="Q278" s="246"/>
      <c r="R278" s="246"/>
      <c r="S278" s="246"/>
      <c r="T278" s="247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8" t="s">
        <v>196</v>
      </c>
      <c r="AU278" s="248" t="s">
        <v>86</v>
      </c>
      <c r="AV278" s="13" t="s">
        <v>86</v>
      </c>
      <c r="AW278" s="13" t="s">
        <v>32</v>
      </c>
      <c r="AX278" s="13" t="s">
        <v>76</v>
      </c>
      <c r="AY278" s="248" t="s">
        <v>116</v>
      </c>
    </row>
    <row r="279" s="13" customFormat="1">
      <c r="A279" s="13"/>
      <c r="B279" s="237"/>
      <c r="C279" s="238"/>
      <c r="D279" s="239" t="s">
        <v>196</v>
      </c>
      <c r="E279" s="240" t="s">
        <v>1</v>
      </c>
      <c r="F279" s="241" t="s">
        <v>357</v>
      </c>
      <c r="G279" s="238"/>
      <c r="H279" s="242">
        <v>1.609</v>
      </c>
      <c r="I279" s="243"/>
      <c r="J279" s="238"/>
      <c r="K279" s="238"/>
      <c r="L279" s="244"/>
      <c r="M279" s="245"/>
      <c r="N279" s="246"/>
      <c r="O279" s="246"/>
      <c r="P279" s="246"/>
      <c r="Q279" s="246"/>
      <c r="R279" s="246"/>
      <c r="S279" s="246"/>
      <c r="T279" s="247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8" t="s">
        <v>196</v>
      </c>
      <c r="AU279" s="248" t="s">
        <v>86</v>
      </c>
      <c r="AV279" s="13" t="s">
        <v>86</v>
      </c>
      <c r="AW279" s="13" t="s">
        <v>32</v>
      </c>
      <c r="AX279" s="13" t="s">
        <v>76</v>
      </c>
      <c r="AY279" s="248" t="s">
        <v>116</v>
      </c>
    </row>
    <row r="280" s="13" customFormat="1">
      <c r="A280" s="13"/>
      <c r="B280" s="237"/>
      <c r="C280" s="238"/>
      <c r="D280" s="239" t="s">
        <v>196</v>
      </c>
      <c r="E280" s="240" t="s">
        <v>1</v>
      </c>
      <c r="F280" s="241" t="s">
        <v>358</v>
      </c>
      <c r="G280" s="238"/>
      <c r="H280" s="242">
        <v>1.25</v>
      </c>
      <c r="I280" s="243"/>
      <c r="J280" s="238"/>
      <c r="K280" s="238"/>
      <c r="L280" s="244"/>
      <c r="M280" s="245"/>
      <c r="N280" s="246"/>
      <c r="O280" s="246"/>
      <c r="P280" s="246"/>
      <c r="Q280" s="246"/>
      <c r="R280" s="246"/>
      <c r="S280" s="246"/>
      <c r="T280" s="24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8" t="s">
        <v>196</v>
      </c>
      <c r="AU280" s="248" t="s">
        <v>86</v>
      </c>
      <c r="AV280" s="13" t="s">
        <v>86</v>
      </c>
      <c r="AW280" s="13" t="s">
        <v>32</v>
      </c>
      <c r="AX280" s="13" t="s">
        <v>76</v>
      </c>
      <c r="AY280" s="248" t="s">
        <v>116</v>
      </c>
    </row>
    <row r="281" s="13" customFormat="1">
      <c r="A281" s="13"/>
      <c r="B281" s="237"/>
      <c r="C281" s="238"/>
      <c r="D281" s="239" t="s">
        <v>196</v>
      </c>
      <c r="E281" s="240" t="s">
        <v>1</v>
      </c>
      <c r="F281" s="241" t="s">
        <v>359</v>
      </c>
      <c r="G281" s="238"/>
      <c r="H281" s="242">
        <v>2.4550000000000001</v>
      </c>
      <c r="I281" s="243"/>
      <c r="J281" s="238"/>
      <c r="K281" s="238"/>
      <c r="L281" s="244"/>
      <c r="M281" s="245"/>
      <c r="N281" s="246"/>
      <c r="O281" s="246"/>
      <c r="P281" s="246"/>
      <c r="Q281" s="246"/>
      <c r="R281" s="246"/>
      <c r="S281" s="246"/>
      <c r="T281" s="24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8" t="s">
        <v>196</v>
      </c>
      <c r="AU281" s="248" t="s">
        <v>86</v>
      </c>
      <c r="AV281" s="13" t="s">
        <v>86</v>
      </c>
      <c r="AW281" s="13" t="s">
        <v>32</v>
      </c>
      <c r="AX281" s="13" t="s">
        <v>76</v>
      </c>
      <c r="AY281" s="248" t="s">
        <v>116</v>
      </c>
    </row>
    <row r="282" s="13" customFormat="1">
      <c r="A282" s="13"/>
      <c r="B282" s="237"/>
      <c r="C282" s="238"/>
      <c r="D282" s="239" t="s">
        <v>196</v>
      </c>
      <c r="E282" s="240" t="s">
        <v>1</v>
      </c>
      <c r="F282" s="241" t="s">
        <v>360</v>
      </c>
      <c r="G282" s="238"/>
      <c r="H282" s="242">
        <v>0.26000000000000001</v>
      </c>
      <c r="I282" s="243"/>
      <c r="J282" s="238"/>
      <c r="K282" s="238"/>
      <c r="L282" s="244"/>
      <c r="M282" s="245"/>
      <c r="N282" s="246"/>
      <c r="O282" s="246"/>
      <c r="P282" s="246"/>
      <c r="Q282" s="246"/>
      <c r="R282" s="246"/>
      <c r="S282" s="246"/>
      <c r="T282" s="247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8" t="s">
        <v>196</v>
      </c>
      <c r="AU282" s="248" t="s">
        <v>86</v>
      </c>
      <c r="AV282" s="13" t="s">
        <v>86</v>
      </c>
      <c r="AW282" s="13" t="s">
        <v>32</v>
      </c>
      <c r="AX282" s="13" t="s">
        <v>76</v>
      </c>
      <c r="AY282" s="248" t="s">
        <v>116</v>
      </c>
    </row>
    <row r="283" s="13" customFormat="1">
      <c r="A283" s="13"/>
      <c r="B283" s="237"/>
      <c r="C283" s="238"/>
      <c r="D283" s="239" t="s">
        <v>196</v>
      </c>
      <c r="E283" s="240" t="s">
        <v>1</v>
      </c>
      <c r="F283" s="241" t="s">
        <v>361</v>
      </c>
      <c r="G283" s="238"/>
      <c r="H283" s="242">
        <v>0.35799999999999998</v>
      </c>
      <c r="I283" s="243"/>
      <c r="J283" s="238"/>
      <c r="K283" s="238"/>
      <c r="L283" s="244"/>
      <c r="M283" s="245"/>
      <c r="N283" s="246"/>
      <c r="O283" s="246"/>
      <c r="P283" s="246"/>
      <c r="Q283" s="246"/>
      <c r="R283" s="246"/>
      <c r="S283" s="246"/>
      <c r="T283" s="247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8" t="s">
        <v>196</v>
      </c>
      <c r="AU283" s="248" t="s">
        <v>86</v>
      </c>
      <c r="AV283" s="13" t="s">
        <v>86</v>
      </c>
      <c r="AW283" s="13" t="s">
        <v>32</v>
      </c>
      <c r="AX283" s="13" t="s">
        <v>76</v>
      </c>
      <c r="AY283" s="248" t="s">
        <v>116</v>
      </c>
    </row>
    <row r="284" s="15" customFormat="1">
      <c r="A284" s="15"/>
      <c r="B284" s="260"/>
      <c r="C284" s="261"/>
      <c r="D284" s="239" t="s">
        <v>196</v>
      </c>
      <c r="E284" s="262" t="s">
        <v>1</v>
      </c>
      <c r="F284" s="263" t="s">
        <v>362</v>
      </c>
      <c r="G284" s="261"/>
      <c r="H284" s="264">
        <v>18.068000000000001</v>
      </c>
      <c r="I284" s="265"/>
      <c r="J284" s="261"/>
      <c r="K284" s="261"/>
      <c r="L284" s="266"/>
      <c r="M284" s="267"/>
      <c r="N284" s="268"/>
      <c r="O284" s="268"/>
      <c r="P284" s="268"/>
      <c r="Q284" s="268"/>
      <c r="R284" s="268"/>
      <c r="S284" s="268"/>
      <c r="T284" s="269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70" t="s">
        <v>196</v>
      </c>
      <c r="AU284" s="270" t="s">
        <v>86</v>
      </c>
      <c r="AV284" s="15" t="s">
        <v>119</v>
      </c>
      <c r="AW284" s="15" t="s">
        <v>32</v>
      </c>
      <c r="AX284" s="15" t="s">
        <v>76</v>
      </c>
      <c r="AY284" s="270" t="s">
        <v>116</v>
      </c>
    </row>
    <row r="285" s="13" customFormat="1">
      <c r="A285" s="13"/>
      <c r="B285" s="237"/>
      <c r="C285" s="238"/>
      <c r="D285" s="239" t="s">
        <v>196</v>
      </c>
      <c r="E285" s="240" t="s">
        <v>1</v>
      </c>
      <c r="F285" s="241" t="s">
        <v>363</v>
      </c>
      <c r="G285" s="238"/>
      <c r="H285" s="242">
        <v>0.16</v>
      </c>
      <c r="I285" s="243"/>
      <c r="J285" s="238"/>
      <c r="K285" s="238"/>
      <c r="L285" s="244"/>
      <c r="M285" s="245"/>
      <c r="N285" s="246"/>
      <c r="O285" s="246"/>
      <c r="P285" s="246"/>
      <c r="Q285" s="246"/>
      <c r="R285" s="246"/>
      <c r="S285" s="246"/>
      <c r="T285" s="247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8" t="s">
        <v>196</v>
      </c>
      <c r="AU285" s="248" t="s">
        <v>86</v>
      </c>
      <c r="AV285" s="13" t="s">
        <v>86</v>
      </c>
      <c r="AW285" s="13" t="s">
        <v>32</v>
      </c>
      <c r="AX285" s="13" t="s">
        <v>76</v>
      </c>
      <c r="AY285" s="248" t="s">
        <v>116</v>
      </c>
    </row>
    <row r="286" s="13" customFormat="1">
      <c r="A286" s="13"/>
      <c r="B286" s="237"/>
      <c r="C286" s="238"/>
      <c r="D286" s="239" t="s">
        <v>196</v>
      </c>
      <c r="E286" s="240" t="s">
        <v>1</v>
      </c>
      <c r="F286" s="241" t="s">
        <v>364</v>
      </c>
      <c r="G286" s="238"/>
      <c r="H286" s="242">
        <v>0.13</v>
      </c>
      <c r="I286" s="243"/>
      <c r="J286" s="238"/>
      <c r="K286" s="238"/>
      <c r="L286" s="244"/>
      <c r="M286" s="245"/>
      <c r="N286" s="246"/>
      <c r="O286" s="246"/>
      <c r="P286" s="246"/>
      <c r="Q286" s="246"/>
      <c r="R286" s="246"/>
      <c r="S286" s="246"/>
      <c r="T286" s="24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8" t="s">
        <v>196</v>
      </c>
      <c r="AU286" s="248" t="s">
        <v>86</v>
      </c>
      <c r="AV286" s="13" t="s">
        <v>86</v>
      </c>
      <c r="AW286" s="13" t="s">
        <v>32</v>
      </c>
      <c r="AX286" s="13" t="s">
        <v>76</v>
      </c>
      <c r="AY286" s="248" t="s">
        <v>116</v>
      </c>
    </row>
    <row r="287" s="13" customFormat="1">
      <c r="A287" s="13"/>
      <c r="B287" s="237"/>
      <c r="C287" s="238"/>
      <c r="D287" s="239" t="s">
        <v>196</v>
      </c>
      <c r="E287" s="240" t="s">
        <v>1</v>
      </c>
      <c r="F287" s="241" t="s">
        <v>365</v>
      </c>
      <c r="G287" s="238"/>
      <c r="H287" s="242">
        <v>0.17399999999999999</v>
      </c>
      <c r="I287" s="243"/>
      <c r="J287" s="238"/>
      <c r="K287" s="238"/>
      <c r="L287" s="244"/>
      <c r="M287" s="245"/>
      <c r="N287" s="246"/>
      <c r="O287" s="246"/>
      <c r="P287" s="246"/>
      <c r="Q287" s="246"/>
      <c r="R287" s="246"/>
      <c r="S287" s="246"/>
      <c r="T287" s="24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8" t="s">
        <v>196</v>
      </c>
      <c r="AU287" s="248" t="s">
        <v>86</v>
      </c>
      <c r="AV287" s="13" t="s">
        <v>86</v>
      </c>
      <c r="AW287" s="13" t="s">
        <v>32</v>
      </c>
      <c r="AX287" s="13" t="s">
        <v>76</v>
      </c>
      <c r="AY287" s="248" t="s">
        <v>116</v>
      </c>
    </row>
    <row r="288" s="13" customFormat="1">
      <c r="A288" s="13"/>
      <c r="B288" s="237"/>
      <c r="C288" s="238"/>
      <c r="D288" s="239" t="s">
        <v>196</v>
      </c>
      <c r="E288" s="240" t="s">
        <v>1</v>
      </c>
      <c r="F288" s="241" t="s">
        <v>366</v>
      </c>
      <c r="G288" s="238"/>
      <c r="H288" s="242">
        <v>0.074999999999999997</v>
      </c>
      <c r="I288" s="243"/>
      <c r="J288" s="238"/>
      <c r="K288" s="238"/>
      <c r="L288" s="244"/>
      <c r="M288" s="245"/>
      <c r="N288" s="246"/>
      <c r="O288" s="246"/>
      <c r="P288" s="246"/>
      <c r="Q288" s="246"/>
      <c r="R288" s="246"/>
      <c r="S288" s="246"/>
      <c r="T288" s="247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8" t="s">
        <v>196</v>
      </c>
      <c r="AU288" s="248" t="s">
        <v>86</v>
      </c>
      <c r="AV288" s="13" t="s">
        <v>86</v>
      </c>
      <c r="AW288" s="13" t="s">
        <v>32</v>
      </c>
      <c r="AX288" s="13" t="s">
        <v>76</v>
      </c>
      <c r="AY288" s="248" t="s">
        <v>116</v>
      </c>
    </row>
    <row r="289" s="13" customFormat="1">
      <c r="A289" s="13"/>
      <c r="B289" s="237"/>
      <c r="C289" s="238"/>
      <c r="D289" s="239" t="s">
        <v>196</v>
      </c>
      <c r="E289" s="240" t="s">
        <v>1</v>
      </c>
      <c r="F289" s="241" t="s">
        <v>367</v>
      </c>
      <c r="G289" s="238"/>
      <c r="H289" s="242">
        <v>0.092999999999999999</v>
      </c>
      <c r="I289" s="243"/>
      <c r="J289" s="238"/>
      <c r="K289" s="238"/>
      <c r="L289" s="244"/>
      <c r="M289" s="245"/>
      <c r="N289" s="246"/>
      <c r="O289" s="246"/>
      <c r="P289" s="246"/>
      <c r="Q289" s="246"/>
      <c r="R289" s="246"/>
      <c r="S289" s="246"/>
      <c r="T289" s="247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8" t="s">
        <v>196</v>
      </c>
      <c r="AU289" s="248" t="s">
        <v>86</v>
      </c>
      <c r="AV289" s="13" t="s">
        <v>86</v>
      </c>
      <c r="AW289" s="13" t="s">
        <v>32</v>
      </c>
      <c r="AX289" s="13" t="s">
        <v>76</v>
      </c>
      <c r="AY289" s="248" t="s">
        <v>116</v>
      </c>
    </row>
    <row r="290" s="13" customFormat="1">
      <c r="A290" s="13"/>
      <c r="B290" s="237"/>
      <c r="C290" s="238"/>
      <c r="D290" s="239" t="s">
        <v>196</v>
      </c>
      <c r="E290" s="240" t="s">
        <v>1</v>
      </c>
      <c r="F290" s="241" t="s">
        <v>368</v>
      </c>
      <c r="G290" s="238"/>
      <c r="H290" s="242">
        <v>0.045999999999999999</v>
      </c>
      <c r="I290" s="243"/>
      <c r="J290" s="238"/>
      <c r="K290" s="238"/>
      <c r="L290" s="244"/>
      <c r="M290" s="245"/>
      <c r="N290" s="246"/>
      <c r="O290" s="246"/>
      <c r="P290" s="246"/>
      <c r="Q290" s="246"/>
      <c r="R290" s="246"/>
      <c r="S290" s="246"/>
      <c r="T290" s="247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8" t="s">
        <v>196</v>
      </c>
      <c r="AU290" s="248" t="s">
        <v>86</v>
      </c>
      <c r="AV290" s="13" t="s">
        <v>86</v>
      </c>
      <c r="AW290" s="13" t="s">
        <v>32</v>
      </c>
      <c r="AX290" s="13" t="s">
        <v>76</v>
      </c>
      <c r="AY290" s="248" t="s">
        <v>116</v>
      </c>
    </row>
    <row r="291" s="13" customFormat="1">
      <c r="A291" s="13"/>
      <c r="B291" s="237"/>
      <c r="C291" s="238"/>
      <c r="D291" s="239" t="s">
        <v>196</v>
      </c>
      <c r="E291" s="240" t="s">
        <v>1</v>
      </c>
      <c r="F291" s="241" t="s">
        <v>364</v>
      </c>
      <c r="G291" s="238"/>
      <c r="H291" s="242">
        <v>0.13</v>
      </c>
      <c r="I291" s="243"/>
      <c r="J291" s="238"/>
      <c r="K291" s="238"/>
      <c r="L291" s="244"/>
      <c r="M291" s="245"/>
      <c r="N291" s="246"/>
      <c r="O291" s="246"/>
      <c r="P291" s="246"/>
      <c r="Q291" s="246"/>
      <c r="R291" s="246"/>
      <c r="S291" s="246"/>
      <c r="T291" s="247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8" t="s">
        <v>196</v>
      </c>
      <c r="AU291" s="248" t="s">
        <v>86</v>
      </c>
      <c r="AV291" s="13" t="s">
        <v>86</v>
      </c>
      <c r="AW291" s="13" t="s">
        <v>32</v>
      </c>
      <c r="AX291" s="13" t="s">
        <v>76</v>
      </c>
      <c r="AY291" s="248" t="s">
        <v>116</v>
      </c>
    </row>
    <row r="292" s="13" customFormat="1">
      <c r="A292" s="13"/>
      <c r="B292" s="237"/>
      <c r="C292" s="238"/>
      <c r="D292" s="239" t="s">
        <v>196</v>
      </c>
      <c r="E292" s="240" t="s">
        <v>1</v>
      </c>
      <c r="F292" s="241" t="s">
        <v>369</v>
      </c>
      <c r="G292" s="238"/>
      <c r="H292" s="242">
        <v>0.072999999999999995</v>
      </c>
      <c r="I292" s="243"/>
      <c r="J292" s="238"/>
      <c r="K292" s="238"/>
      <c r="L292" s="244"/>
      <c r="M292" s="245"/>
      <c r="N292" s="246"/>
      <c r="O292" s="246"/>
      <c r="P292" s="246"/>
      <c r="Q292" s="246"/>
      <c r="R292" s="246"/>
      <c r="S292" s="246"/>
      <c r="T292" s="247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8" t="s">
        <v>196</v>
      </c>
      <c r="AU292" s="248" t="s">
        <v>86</v>
      </c>
      <c r="AV292" s="13" t="s">
        <v>86</v>
      </c>
      <c r="AW292" s="13" t="s">
        <v>32</v>
      </c>
      <c r="AX292" s="13" t="s">
        <v>76</v>
      </c>
      <c r="AY292" s="248" t="s">
        <v>116</v>
      </c>
    </row>
    <row r="293" s="13" customFormat="1">
      <c r="A293" s="13"/>
      <c r="B293" s="237"/>
      <c r="C293" s="238"/>
      <c r="D293" s="239" t="s">
        <v>196</v>
      </c>
      <c r="E293" s="240" t="s">
        <v>1</v>
      </c>
      <c r="F293" s="241" t="s">
        <v>370</v>
      </c>
      <c r="G293" s="238"/>
      <c r="H293" s="242">
        <v>0.20399999999999999</v>
      </c>
      <c r="I293" s="243"/>
      <c r="J293" s="238"/>
      <c r="K293" s="238"/>
      <c r="L293" s="244"/>
      <c r="M293" s="245"/>
      <c r="N293" s="246"/>
      <c r="O293" s="246"/>
      <c r="P293" s="246"/>
      <c r="Q293" s="246"/>
      <c r="R293" s="246"/>
      <c r="S293" s="246"/>
      <c r="T293" s="247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8" t="s">
        <v>196</v>
      </c>
      <c r="AU293" s="248" t="s">
        <v>86</v>
      </c>
      <c r="AV293" s="13" t="s">
        <v>86</v>
      </c>
      <c r="AW293" s="13" t="s">
        <v>32</v>
      </c>
      <c r="AX293" s="13" t="s">
        <v>76</v>
      </c>
      <c r="AY293" s="248" t="s">
        <v>116</v>
      </c>
    </row>
    <row r="294" s="13" customFormat="1">
      <c r="A294" s="13"/>
      <c r="B294" s="237"/>
      <c r="C294" s="238"/>
      <c r="D294" s="239" t="s">
        <v>196</v>
      </c>
      <c r="E294" s="240" t="s">
        <v>1</v>
      </c>
      <c r="F294" s="241" t="s">
        <v>371</v>
      </c>
      <c r="G294" s="238"/>
      <c r="H294" s="242">
        <v>0.106</v>
      </c>
      <c r="I294" s="243"/>
      <c r="J294" s="238"/>
      <c r="K294" s="238"/>
      <c r="L294" s="244"/>
      <c r="M294" s="245"/>
      <c r="N294" s="246"/>
      <c r="O294" s="246"/>
      <c r="P294" s="246"/>
      <c r="Q294" s="246"/>
      <c r="R294" s="246"/>
      <c r="S294" s="246"/>
      <c r="T294" s="247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8" t="s">
        <v>196</v>
      </c>
      <c r="AU294" s="248" t="s">
        <v>86</v>
      </c>
      <c r="AV294" s="13" t="s">
        <v>86</v>
      </c>
      <c r="AW294" s="13" t="s">
        <v>32</v>
      </c>
      <c r="AX294" s="13" t="s">
        <v>76</v>
      </c>
      <c r="AY294" s="248" t="s">
        <v>116</v>
      </c>
    </row>
    <row r="295" s="13" customFormat="1">
      <c r="A295" s="13"/>
      <c r="B295" s="237"/>
      <c r="C295" s="238"/>
      <c r="D295" s="239" t="s">
        <v>196</v>
      </c>
      <c r="E295" s="240" t="s">
        <v>1</v>
      </c>
      <c r="F295" s="241" t="s">
        <v>372</v>
      </c>
      <c r="G295" s="238"/>
      <c r="H295" s="242">
        <v>0.029999999999999999</v>
      </c>
      <c r="I295" s="243"/>
      <c r="J295" s="238"/>
      <c r="K295" s="238"/>
      <c r="L295" s="244"/>
      <c r="M295" s="245"/>
      <c r="N295" s="246"/>
      <c r="O295" s="246"/>
      <c r="P295" s="246"/>
      <c r="Q295" s="246"/>
      <c r="R295" s="246"/>
      <c r="S295" s="246"/>
      <c r="T295" s="247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8" t="s">
        <v>196</v>
      </c>
      <c r="AU295" s="248" t="s">
        <v>86</v>
      </c>
      <c r="AV295" s="13" t="s">
        <v>86</v>
      </c>
      <c r="AW295" s="13" t="s">
        <v>32</v>
      </c>
      <c r="AX295" s="13" t="s">
        <v>76</v>
      </c>
      <c r="AY295" s="248" t="s">
        <v>116</v>
      </c>
    </row>
    <row r="296" s="13" customFormat="1">
      <c r="A296" s="13"/>
      <c r="B296" s="237"/>
      <c r="C296" s="238"/>
      <c r="D296" s="239" t="s">
        <v>196</v>
      </c>
      <c r="E296" s="240" t="s">
        <v>1</v>
      </c>
      <c r="F296" s="241" t="s">
        <v>373</v>
      </c>
      <c r="G296" s="238"/>
      <c r="H296" s="242">
        <v>0.17299999999999999</v>
      </c>
      <c r="I296" s="243"/>
      <c r="J296" s="238"/>
      <c r="K296" s="238"/>
      <c r="L296" s="244"/>
      <c r="M296" s="245"/>
      <c r="N296" s="246"/>
      <c r="O296" s="246"/>
      <c r="P296" s="246"/>
      <c r="Q296" s="246"/>
      <c r="R296" s="246"/>
      <c r="S296" s="246"/>
      <c r="T296" s="247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8" t="s">
        <v>196</v>
      </c>
      <c r="AU296" s="248" t="s">
        <v>86</v>
      </c>
      <c r="AV296" s="13" t="s">
        <v>86</v>
      </c>
      <c r="AW296" s="13" t="s">
        <v>32</v>
      </c>
      <c r="AX296" s="13" t="s">
        <v>76</v>
      </c>
      <c r="AY296" s="248" t="s">
        <v>116</v>
      </c>
    </row>
    <row r="297" s="13" customFormat="1">
      <c r="A297" s="13"/>
      <c r="B297" s="237"/>
      <c r="C297" s="238"/>
      <c r="D297" s="239" t="s">
        <v>196</v>
      </c>
      <c r="E297" s="240" t="s">
        <v>1</v>
      </c>
      <c r="F297" s="241" t="s">
        <v>374</v>
      </c>
      <c r="G297" s="238"/>
      <c r="H297" s="242">
        <v>0.17599999999999999</v>
      </c>
      <c r="I297" s="243"/>
      <c r="J297" s="238"/>
      <c r="K297" s="238"/>
      <c r="L297" s="244"/>
      <c r="M297" s="245"/>
      <c r="N297" s="246"/>
      <c r="O297" s="246"/>
      <c r="P297" s="246"/>
      <c r="Q297" s="246"/>
      <c r="R297" s="246"/>
      <c r="S297" s="246"/>
      <c r="T297" s="247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8" t="s">
        <v>196</v>
      </c>
      <c r="AU297" s="248" t="s">
        <v>86</v>
      </c>
      <c r="AV297" s="13" t="s">
        <v>86</v>
      </c>
      <c r="AW297" s="13" t="s">
        <v>32</v>
      </c>
      <c r="AX297" s="13" t="s">
        <v>76</v>
      </c>
      <c r="AY297" s="248" t="s">
        <v>116</v>
      </c>
    </row>
    <row r="298" s="13" customFormat="1">
      <c r="A298" s="13"/>
      <c r="B298" s="237"/>
      <c r="C298" s="238"/>
      <c r="D298" s="239" t="s">
        <v>196</v>
      </c>
      <c r="E298" s="240" t="s">
        <v>1</v>
      </c>
      <c r="F298" s="241" t="s">
        <v>375</v>
      </c>
      <c r="G298" s="238"/>
      <c r="H298" s="242">
        <v>0.097000000000000003</v>
      </c>
      <c r="I298" s="243"/>
      <c r="J298" s="238"/>
      <c r="K298" s="238"/>
      <c r="L298" s="244"/>
      <c r="M298" s="245"/>
      <c r="N298" s="246"/>
      <c r="O298" s="246"/>
      <c r="P298" s="246"/>
      <c r="Q298" s="246"/>
      <c r="R298" s="246"/>
      <c r="S298" s="246"/>
      <c r="T298" s="247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8" t="s">
        <v>196</v>
      </c>
      <c r="AU298" s="248" t="s">
        <v>86</v>
      </c>
      <c r="AV298" s="13" t="s">
        <v>86</v>
      </c>
      <c r="AW298" s="13" t="s">
        <v>32</v>
      </c>
      <c r="AX298" s="13" t="s">
        <v>76</v>
      </c>
      <c r="AY298" s="248" t="s">
        <v>116</v>
      </c>
    </row>
    <row r="299" s="13" customFormat="1">
      <c r="A299" s="13"/>
      <c r="B299" s="237"/>
      <c r="C299" s="238"/>
      <c r="D299" s="239" t="s">
        <v>196</v>
      </c>
      <c r="E299" s="240" t="s">
        <v>1</v>
      </c>
      <c r="F299" s="241" t="s">
        <v>376</v>
      </c>
      <c r="G299" s="238"/>
      <c r="H299" s="242">
        <v>0.25700000000000001</v>
      </c>
      <c r="I299" s="243"/>
      <c r="J299" s="238"/>
      <c r="K299" s="238"/>
      <c r="L299" s="244"/>
      <c r="M299" s="245"/>
      <c r="N299" s="246"/>
      <c r="O299" s="246"/>
      <c r="P299" s="246"/>
      <c r="Q299" s="246"/>
      <c r="R299" s="246"/>
      <c r="S299" s="246"/>
      <c r="T299" s="247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8" t="s">
        <v>196</v>
      </c>
      <c r="AU299" s="248" t="s">
        <v>86</v>
      </c>
      <c r="AV299" s="13" t="s">
        <v>86</v>
      </c>
      <c r="AW299" s="13" t="s">
        <v>32</v>
      </c>
      <c r="AX299" s="13" t="s">
        <v>76</v>
      </c>
      <c r="AY299" s="248" t="s">
        <v>116</v>
      </c>
    </row>
    <row r="300" s="15" customFormat="1">
      <c r="A300" s="15"/>
      <c r="B300" s="260"/>
      <c r="C300" s="261"/>
      <c r="D300" s="239" t="s">
        <v>196</v>
      </c>
      <c r="E300" s="262" t="s">
        <v>1</v>
      </c>
      <c r="F300" s="263" t="s">
        <v>377</v>
      </c>
      <c r="G300" s="261"/>
      <c r="H300" s="264">
        <v>1.9239999999999999</v>
      </c>
      <c r="I300" s="265"/>
      <c r="J300" s="261"/>
      <c r="K300" s="261"/>
      <c r="L300" s="266"/>
      <c r="M300" s="267"/>
      <c r="N300" s="268"/>
      <c r="O300" s="268"/>
      <c r="P300" s="268"/>
      <c r="Q300" s="268"/>
      <c r="R300" s="268"/>
      <c r="S300" s="268"/>
      <c r="T300" s="269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70" t="s">
        <v>196</v>
      </c>
      <c r="AU300" s="270" t="s">
        <v>86</v>
      </c>
      <c r="AV300" s="15" t="s">
        <v>119</v>
      </c>
      <c r="AW300" s="15" t="s">
        <v>32</v>
      </c>
      <c r="AX300" s="15" t="s">
        <v>76</v>
      </c>
      <c r="AY300" s="270" t="s">
        <v>116</v>
      </c>
    </row>
    <row r="301" s="13" customFormat="1">
      <c r="A301" s="13"/>
      <c r="B301" s="237"/>
      <c r="C301" s="238"/>
      <c r="D301" s="239" t="s">
        <v>196</v>
      </c>
      <c r="E301" s="240" t="s">
        <v>1</v>
      </c>
      <c r="F301" s="241" t="s">
        <v>378</v>
      </c>
      <c r="G301" s="238"/>
      <c r="H301" s="242">
        <v>1.4310000000000001</v>
      </c>
      <c r="I301" s="243"/>
      <c r="J301" s="238"/>
      <c r="K301" s="238"/>
      <c r="L301" s="244"/>
      <c r="M301" s="245"/>
      <c r="N301" s="246"/>
      <c r="O301" s="246"/>
      <c r="P301" s="246"/>
      <c r="Q301" s="246"/>
      <c r="R301" s="246"/>
      <c r="S301" s="246"/>
      <c r="T301" s="247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8" t="s">
        <v>196</v>
      </c>
      <c r="AU301" s="248" t="s">
        <v>86</v>
      </c>
      <c r="AV301" s="13" t="s">
        <v>86</v>
      </c>
      <c r="AW301" s="13" t="s">
        <v>32</v>
      </c>
      <c r="AX301" s="13" t="s">
        <v>76</v>
      </c>
      <c r="AY301" s="248" t="s">
        <v>116</v>
      </c>
    </row>
    <row r="302" s="14" customFormat="1">
      <c r="A302" s="14"/>
      <c r="B302" s="249"/>
      <c r="C302" s="250"/>
      <c r="D302" s="239" t="s">
        <v>196</v>
      </c>
      <c r="E302" s="251" t="s">
        <v>1</v>
      </c>
      <c r="F302" s="252" t="s">
        <v>201</v>
      </c>
      <c r="G302" s="250"/>
      <c r="H302" s="253">
        <v>49.133000000000003</v>
      </c>
      <c r="I302" s="254"/>
      <c r="J302" s="250"/>
      <c r="K302" s="250"/>
      <c r="L302" s="255"/>
      <c r="M302" s="256"/>
      <c r="N302" s="257"/>
      <c r="O302" s="257"/>
      <c r="P302" s="257"/>
      <c r="Q302" s="257"/>
      <c r="R302" s="257"/>
      <c r="S302" s="257"/>
      <c r="T302" s="258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9" t="s">
        <v>196</v>
      </c>
      <c r="AU302" s="259" t="s">
        <v>86</v>
      </c>
      <c r="AV302" s="14" t="s">
        <v>126</v>
      </c>
      <c r="AW302" s="14" t="s">
        <v>32</v>
      </c>
      <c r="AX302" s="14" t="s">
        <v>81</v>
      </c>
      <c r="AY302" s="259" t="s">
        <v>116</v>
      </c>
    </row>
    <row r="303" s="2" customFormat="1" ht="24.15" customHeight="1">
      <c r="A303" s="38"/>
      <c r="B303" s="39"/>
      <c r="C303" s="216" t="s">
        <v>379</v>
      </c>
      <c r="D303" s="216" t="s">
        <v>120</v>
      </c>
      <c r="E303" s="217" t="s">
        <v>380</v>
      </c>
      <c r="F303" s="218" t="s">
        <v>381</v>
      </c>
      <c r="G303" s="219" t="s">
        <v>194</v>
      </c>
      <c r="H303" s="220">
        <v>0.31</v>
      </c>
      <c r="I303" s="221"/>
      <c r="J303" s="222">
        <f>ROUND(I303*H303,2)</f>
        <v>0</v>
      </c>
      <c r="K303" s="223"/>
      <c r="L303" s="44"/>
      <c r="M303" s="224" t="s">
        <v>1</v>
      </c>
      <c r="N303" s="225" t="s">
        <v>41</v>
      </c>
      <c r="O303" s="91"/>
      <c r="P303" s="226">
        <f>O303*H303</f>
        <v>0</v>
      </c>
      <c r="Q303" s="226">
        <v>2.45329</v>
      </c>
      <c r="R303" s="226">
        <f>Q303*H303</f>
        <v>0.76051990000000003</v>
      </c>
      <c r="S303" s="226">
        <v>0</v>
      </c>
      <c r="T303" s="227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8" t="s">
        <v>126</v>
      </c>
      <c r="AT303" s="228" t="s">
        <v>120</v>
      </c>
      <c r="AU303" s="228" t="s">
        <v>86</v>
      </c>
      <c r="AY303" s="17" t="s">
        <v>116</v>
      </c>
      <c r="BE303" s="229">
        <f>IF(N303="základní",J303,0)</f>
        <v>0</v>
      </c>
      <c r="BF303" s="229">
        <f>IF(N303="snížená",J303,0)</f>
        <v>0</v>
      </c>
      <c r="BG303" s="229">
        <f>IF(N303="zákl. přenesená",J303,0)</f>
        <v>0</v>
      </c>
      <c r="BH303" s="229">
        <f>IF(N303="sníž. přenesená",J303,0)</f>
        <v>0</v>
      </c>
      <c r="BI303" s="229">
        <f>IF(N303="nulová",J303,0)</f>
        <v>0</v>
      </c>
      <c r="BJ303" s="17" t="s">
        <v>81</v>
      </c>
      <c r="BK303" s="229">
        <f>ROUND(I303*H303,2)</f>
        <v>0</v>
      </c>
      <c r="BL303" s="17" t="s">
        <v>126</v>
      </c>
      <c r="BM303" s="228" t="s">
        <v>382</v>
      </c>
    </row>
    <row r="304" s="13" customFormat="1">
      <c r="A304" s="13"/>
      <c r="B304" s="237"/>
      <c r="C304" s="238"/>
      <c r="D304" s="239" t="s">
        <v>196</v>
      </c>
      <c r="E304" s="240" t="s">
        <v>1</v>
      </c>
      <c r="F304" s="241" t="s">
        <v>383</v>
      </c>
      <c r="G304" s="238"/>
      <c r="H304" s="242">
        <v>0.31</v>
      </c>
      <c r="I304" s="243"/>
      <c r="J304" s="238"/>
      <c r="K304" s="238"/>
      <c r="L304" s="244"/>
      <c r="M304" s="245"/>
      <c r="N304" s="246"/>
      <c r="O304" s="246"/>
      <c r="P304" s="246"/>
      <c r="Q304" s="246"/>
      <c r="R304" s="246"/>
      <c r="S304" s="246"/>
      <c r="T304" s="247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8" t="s">
        <v>196</v>
      </c>
      <c r="AU304" s="248" t="s">
        <v>86</v>
      </c>
      <c r="AV304" s="13" t="s">
        <v>86</v>
      </c>
      <c r="AW304" s="13" t="s">
        <v>32</v>
      </c>
      <c r="AX304" s="13" t="s">
        <v>81</v>
      </c>
      <c r="AY304" s="248" t="s">
        <v>116</v>
      </c>
    </row>
    <row r="305" s="2" customFormat="1" ht="14.4" customHeight="1">
      <c r="A305" s="38"/>
      <c r="B305" s="39"/>
      <c r="C305" s="216" t="s">
        <v>384</v>
      </c>
      <c r="D305" s="216" t="s">
        <v>120</v>
      </c>
      <c r="E305" s="217" t="s">
        <v>385</v>
      </c>
      <c r="F305" s="218" t="s">
        <v>386</v>
      </c>
      <c r="G305" s="219" t="s">
        <v>262</v>
      </c>
      <c r="H305" s="220">
        <v>40.969999999999999</v>
      </c>
      <c r="I305" s="221"/>
      <c r="J305" s="222">
        <f>ROUND(I305*H305,2)</f>
        <v>0</v>
      </c>
      <c r="K305" s="223"/>
      <c r="L305" s="44"/>
      <c r="M305" s="224" t="s">
        <v>1</v>
      </c>
      <c r="N305" s="225" t="s">
        <v>41</v>
      </c>
      <c r="O305" s="91"/>
      <c r="P305" s="226">
        <f>O305*H305</f>
        <v>0</v>
      </c>
      <c r="Q305" s="226">
        <v>0.0026900000000000001</v>
      </c>
      <c r="R305" s="226">
        <f>Q305*H305</f>
        <v>0.1102093</v>
      </c>
      <c r="S305" s="226">
        <v>0</v>
      </c>
      <c r="T305" s="227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8" t="s">
        <v>126</v>
      </c>
      <c r="AT305" s="228" t="s">
        <v>120</v>
      </c>
      <c r="AU305" s="228" t="s">
        <v>86</v>
      </c>
      <c r="AY305" s="17" t="s">
        <v>116</v>
      </c>
      <c r="BE305" s="229">
        <f>IF(N305="základní",J305,0)</f>
        <v>0</v>
      </c>
      <c r="BF305" s="229">
        <f>IF(N305="snížená",J305,0)</f>
        <v>0</v>
      </c>
      <c r="BG305" s="229">
        <f>IF(N305="zákl. přenesená",J305,0)</f>
        <v>0</v>
      </c>
      <c r="BH305" s="229">
        <f>IF(N305="sníž. přenesená",J305,0)</f>
        <v>0</v>
      </c>
      <c r="BI305" s="229">
        <f>IF(N305="nulová",J305,0)</f>
        <v>0</v>
      </c>
      <c r="BJ305" s="17" t="s">
        <v>81</v>
      </c>
      <c r="BK305" s="229">
        <f>ROUND(I305*H305,2)</f>
        <v>0</v>
      </c>
      <c r="BL305" s="17" t="s">
        <v>126</v>
      </c>
      <c r="BM305" s="228" t="s">
        <v>387</v>
      </c>
    </row>
    <row r="306" s="13" customFormat="1">
      <c r="A306" s="13"/>
      <c r="B306" s="237"/>
      <c r="C306" s="238"/>
      <c r="D306" s="239" t="s">
        <v>196</v>
      </c>
      <c r="E306" s="240" t="s">
        <v>1</v>
      </c>
      <c r="F306" s="241" t="s">
        <v>388</v>
      </c>
      <c r="G306" s="238"/>
      <c r="H306" s="242">
        <v>2.1360000000000001</v>
      </c>
      <c r="I306" s="243"/>
      <c r="J306" s="238"/>
      <c r="K306" s="238"/>
      <c r="L306" s="244"/>
      <c r="M306" s="245"/>
      <c r="N306" s="246"/>
      <c r="O306" s="246"/>
      <c r="P306" s="246"/>
      <c r="Q306" s="246"/>
      <c r="R306" s="246"/>
      <c r="S306" s="246"/>
      <c r="T306" s="247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8" t="s">
        <v>196</v>
      </c>
      <c r="AU306" s="248" t="s">
        <v>86</v>
      </c>
      <c r="AV306" s="13" t="s">
        <v>86</v>
      </c>
      <c r="AW306" s="13" t="s">
        <v>32</v>
      </c>
      <c r="AX306" s="13" t="s">
        <v>76</v>
      </c>
      <c r="AY306" s="248" t="s">
        <v>116</v>
      </c>
    </row>
    <row r="307" s="13" customFormat="1">
      <c r="A307" s="13"/>
      <c r="B307" s="237"/>
      <c r="C307" s="238"/>
      <c r="D307" s="239" t="s">
        <v>196</v>
      </c>
      <c r="E307" s="240" t="s">
        <v>1</v>
      </c>
      <c r="F307" s="241" t="s">
        <v>389</v>
      </c>
      <c r="G307" s="238"/>
      <c r="H307" s="242">
        <v>0.93700000000000006</v>
      </c>
      <c r="I307" s="243"/>
      <c r="J307" s="238"/>
      <c r="K307" s="238"/>
      <c r="L307" s="244"/>
      <c r="M307" s="245"/>
      <c r="N307" s="246"/>
      <c r="O307" s="246"/>
      <c r="P307" s="246"/>
      <c r="Q307" s="246"/>
      <c r="R307" s="246"/>
      <c r="S307" s="246"/>
      <c r="T307" s="24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8" t="s">
        <v>196</v>
      </c>
      <c r="AU307" s="248" t="s">
        <v>86</v>
      </c>
      <c r="AV307" s="13" t="s">
        <v>86</v>
      </c>
      <c r="AW307" s="13" t="s">
        <v>32</v>
      </c>
      <c r="AX307" s="13" t="s">
        <v>76</v>
      </c>
      <c r="AY307" s="248" t="s">
        <v>116</v>
      </c>
    </row>
    <row r="308" s="13" customFormat="1">
      <c r="A308" s="13"/>
      <c r="B308" s="237"/>
      <c r="C308" s="238"/>
      <c r="D308" s="239" t="s">
        <v>196</v>
      </c>
      <c r="E308" s="240" t="s">
        <v>1</v>
      </c>
      <c r="F308" s="241" t="s">
        <v>390</v>
      </c>
      <c r="G308" s="238"/>
      <c r="H308" s="242">
        <v>1.161</v>
      </c>
      <c r="I308" s="243"/>
      <c r="J308" s="238"/>
      <c r="K308" s="238"/>
      <c r="L308" s="244"/>
      <c r="M308" s="245"/>
      <c r="N308" s="246"/>
      <c r="O308" s="246"/>
      <c r="P308" s="246"/>
      <c r="Q308" s="246"/>
      <c r="R308" s="246"/>
      <c r="S308" s="246"/>
      <c r="T308" s="247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8" t="s">
        <v>196</v>
      </c>
      <c r="AU308" s="248" t="s">
        <v>86</v>
      </c>
      <c r="AV308" s="13" t="s">
        <v>86</v>
      </c>
      <c r="AW308" s="13" t="s">
        <v>32</v>
      </c>
      <c r="AX308" s="13" t="s">
        <v>76</v>
      </c>
      <c r="AY308" s="248" t="s">
        <v>116</v>
      </c>
    </row>
    <row r="309" s="13" customFormat="1">
      <c r="A309" s="13"/>
      <c r="B309" s="237"/>
      <c r="C309" s="238"/>
      <c r="D309" s="239" t="s">
        <v>196</v>
      </c>
      <c r="E309" s="240" t="s">
        <v>1</v>
      </c>
      <c r="F309" s="241" t="s">
        <v>391</v>
      </c>
      <c r="G309" s="238"/>
      <c r="H309" s="242">
        <v>1.167</v>
      </c>
      <c r="I309" s="243"/>
      <c r="J309" s="238"/>
      <c r="K309" s="238"/>
      <c r="L309" s="244"/>
      <c r="M309" s="245"/>
      <c r="N309" s="246"/>
      <c r="O309" s="246"/>
      <c r="P309" s="246"/>
      <c r="Q309" s="246"/>
      <c r="R309" s="246"/>
      <c r="S309" s="246"/>
      <c r="T309" s="247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8" t="s">
        <v>196</v>
      </c>
      <c r="AU309" s="248" t="s">
        <v>86</v>
      </c>
      <c r="AV309" s="13" t="s">
        <v>86</v>
      </c>
      <c r="AW309" s="13" t="s">
        <v>32</v>
      </c>
      <c r="AX309" s="13" t="s">
        <v>76</v>
      </c>
      <c r="AY309" s="248" t="s">
        <v>116</v>
      </c>
    </row>
    <row r="310" s="13" customFormat="1">
      <c r="A310" s="13"/>
      <c r="B310" s="237"/>
      <c r="C310" s="238"/>
      <c r="D310" s="239" t="s">
        <v>196</v>
      </c>
      <c r="E310" s="240" t="s">
        <v>1</v>
      </c>
      <c r="F310" s="241" t="s">
        <v>392</v>
      </c>
      <c r="G310" s="238"/>
      <c r="H310" s="242">
        <v>3.1890000000000001</v>
      </c>
      <c r="I310" s="243"/>
      <c r="J310" s="238"/>
      <c r="K310" s="238"/>
      <c r="L310" s="244"/>
      <c r="M310" s="245"/>
      <c r="N310" s="246"/>
      <c r="O310" s="246"/>
      <c r="P310" s="246"/>
      <c r="Q310" s="246"/>
      <c r="R310" s="246"/>
      <c r="S310" s="246"/>
      <c r="T310" s="247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8" t="s">
        <v>196</v>
      </c>
      <c r="AU310" s="248" t="s">
        <v>86</v>
      </c>
      <c r="AV310" s="13" t="s">
        <v>86</v>
      </c>
      <c r="AW310" s="13" t="s">
        <v>32</v>
      </c>
      <c r="AX310" s="13" t="s">
        <v>76</v>
      </c>
      <c r="AY310" s="248" t="s">
        <v>116</v>
      </c>
    </row>
    <row r="311" s="13" customFormat="1">
      <c r="A311" s="13"/>
      <c r="B311" s="237"/>
      <c r="C311" s="238"/>
      <c r="D311" s="239" t="s">
        <v>196</v>
      </c>
      <c r="E311" s="240" t="s">
        <v>1</v>
      </c>
      <c r="F311" s="241" t="s">
        <v>393</v>
      </c>
      <c r="G311" s="238"/>
      <c r="H311" s="242">
        <v>2.9039999999999999</v>
      </c>
      <c r="I311" s="243"/>
      <c r="J311" s="238"/>
      <c r="K311" s="238"/>
      <c r="L311" s="244"/>
      <c r="M311" s="245"/>
      <c r="N311" s="246"/>
      <c r="O311" s="246"/>
      <c r="P311" s="246"/>
      <c r="Q311" s="246"/>
      <c r="R311" s="246"/>
      <c r="S311" s="246"/>
      <c r="T311" s="247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8" t="s">
        <v>196</v>
      </c>
      <c r="AU311" s="248" t="s">
        <v>86</v>
      </c>
      <c r="AV311" s="13" t="s">
        <v>86</v>
      </c>
      <c r="AW311" s="13" t="s">
        <v>32</v>
      </c>
      <c r="AX311" s="13" t="s">
        <v>76</v>
      </c>
      <c r="AY311" s="248" t="s">
        <v>116</v>
      </c>
    </row>
    <row r="312" s="13" customFormat="1">
      <c r="A312" s="13"/>
      <c r="B312" s="237"/>
      <c r="C312" s="238"/>
      <c r="D312" s="239" t="s">
        <v>196</v>
      </c>
      <c r="E312" s="240" t="s">
        <v>1</v>
      </c>
      <c r="F312" s="241" t="s">
        <v>394</v>
      </c>
      <c r="G312" s="238"/>
      <c r="H312" s="242">
        <v>0.56299999999999994</v>
      </c>
      <c r="I312" s="243"/>
      <c r="J312" s="238"/>
      <c r="K312" s="238"/>
      <c r="L312" s="244"/>
      <c r="M312" s="245"/>
      <c r="N312" s="246"/>
      <c r="O312" s="246"/>
      <c r="P312" s="246"/>
      <c r="Q312" s="246"/>
      <c r="R312" s="246"/>
      <c r="S312" s="246"/>
      <c r="T312" s="247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8" t="s">
        <v>196</v>
      </c>
      <c r="AU312" s="248" t="s">
        <v>86</v>
      </c>
      <c r="AV312" s="13" t="s">
        <v>86</v>
      </c>
      <c r="AW312" s="13" t="s">
        <v>32</v>
      </c>
      <c r="AX312" s="13" t="s">
        <v>76</v>
      </c>
      <c r="AY312" s="248" t="s">
        <v>116</v>
      </c>
    </row>
    <row r="313" s="13" customFormat="1">
      <c r="A313" s="13"/>
      <c r="B313" s="237"/>
      <c r="C313" s="238"/>
      <c r="D313" s="239" t="s">
        <v>196</v>
      </c>
      <c r="E313" s="240" t="s">
        <v>1</v>
      </c>
      <c r="F313" s="241" t="s">
        <v>395</v>
      </c>
      <c r="G313" s="238"/>
      <c r="H313" s="242">
        <v>2.5990000000000002</v>
      </c>
      <c r="I313" s="243"/>
      <c r="J313" s="238"/>
      <c r="K313" s="238"/>
      <c r="L313" s="244"/>
      <c r="M313" s="245"/>
      <c r="N313" s="246"/>
      <c r="O313" s="246"/>
      <c r="P313" s="246"/>
      <c r="Q313" s="246"/>
      <c r="R313" s="246"/>
      <c r="S313" s="246"/>
      <c r="T313" s="247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8" t="s">
        <v>196</v>
      </c>
      <c r="AU313" s="248" t="s">
        <v>86</v>
      </c>
      <c r="AV313" s="13" t="s">
        <v>86</v>
      </c>
      <c r="AW313" s="13" t="s">
        <v>32</v>
      </c>
      <c r="AX313" s="13" t="s">
        <v>76</v>
      </c>
      <c r="AY313" s="248" t="s">
        <v>116</v>
      </c>
    </row>
    <row r="314" s="13" customFormat="1">
      <c r="A314" s="13"/>
      <c r="B314" s="237"/>
      <c r="C314" s="238"/>
      <c r="D314" s="239" t="s">
        <v>196</v>
      </c>
      <c r="E314" s="240" t="s">
        <v>1</v>
      </c>
      <c r="F314" s="241" t="s">
        <v>396</v>
      </c>
      <c r="G314" s="238"/>
      <c r="H314" s="242">
        <v>1.2130000000000001</v>
      </c>
      <c r="I314" s="243"/>
      <c r="J314" s="238"/>
      <c r="K314" s="238"/>
      <c r="L314" s="244"/>
      <c r="M314" s="245"/>
      <c r="N314" s="246"/>
      <c r="O314" s="246"/>
      <c r="P314" s="246"/>
      <c r="Q314" s="246"/>
      <c r="R314" s="246"/>
      <c r="S314" s="246"/>
      <c r="T314" s="247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8" t="s">
        <v>196</v>
      </c>
      <c r="AU314" s="248" t="s">
        <v>86</v>
      </c>
      <c r="AV314" s="13" t="s">
        <v>86</v>
      </c>
      <c r="AW314" s="13" t="s">
        <v>32</v>
      </c>
      <c r="AX314" s="13" t="s">
        <v>76</v>
      </c>
      <c r="AY314" s="248" t="s">
        <v>116</v>
      </c>
    </row>
    <row r="315" s="13" customFormat="1">
      <c r="A315" s="13"/>
      <c r="B315" s="237"/>
      <c r="C315" s="238"/>
      <c r="D315" s="239" t="s">
        <v>196</v>
      </c>
      <c r="E315" s="240" t="s">
        <v>1</v>
      </c>
      <c r="F315" s="241" t="s">
        <v>397</v>
      </c>
      <c r="G315" s="238"/>
      <c r="H315" s="242">
        <v>1.151</v>
      </c>
      <c r="I315" s="243"/>
      <c r="J315" s="238"/>
      <c r="K315" s="238"/>
      <c r="L315" s="244"/>
      <c r="M315" s="245"/>
      <c r="N315" s="246"/>
      <c r="O315" s="246"/>
      <c r="P315" s="246"/>
      <c r="Q315" s="246"/>
      <c r="R315" s="246"/>
      <c r="S315" s="246"/>
      <c r="T315" s="247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8" t="s">
        <v>196</v>
      </c>
      <c r="AU315" s="248" t="s">
        <v>86</v>
      </c>
      <c r="AV315" s="13" t="s">
        <v>86</v>
      </c>
      <c r="AW315" s="13" t="s">
        <v>32</v>
      </c>
      <c r="AX315" s="13" t="s">
        <v>76</v>
      </c>
      <c r="AY315" s="248" t="s">
        <v>116</v>
      </c>
    </row>
    <row r="316" s="13" customFormat="1">
      <c r="A316" s="13"/>
      <c r="B316" s="237"/>
      <c r="C316" s="238"/>
      <c r="D316" s="239" t="s">
        <v>196</v>
      </c>
      <c r="E316" s="240" t="s">
        <v>1</v>
      </c>
      <c r="F316" s="241" t="s">
        <v>398</v>
      </c>
      <c r="G316" s="238"/>
      <c r="H316" s="242">
        <v>1.3120000000000001</v>
      </c>
      <c r="I316" s="243"/>
      <c r="J316" s="238"/>
      <c r="K316" s="238"/>
      <c r="L316" s="244"/>
      <c r="M316" s="245"/>
      <c r="N316" s="246"/>
      <c r="O316" s="246"/>
      <c r="P316" s="246"/>
      <c r="Q316" s="246"/>
      <c r="R316" s="246"/>
      <c r="S316" s="246"/>
      <c r="T316" s="247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8" t="s">
        <v>196</v>
      </c>
      <c r="AU316" s="248" t="s">
        <v>86</v>
      </c>
      <c r="AV316" s="13" t="s">
        <v>86</v>
      </c>
      <c r="AW316" s="13" t="s">
        <v>32</v>
      </c>
      <c r="AX316" s="13" t="s">
        <v>76</v>
      </c>
      <c r="AY316" s="248" t="s">
        <v>116</v>
      </c>
    </row>
    <row r="317" s="15" customFormat="1">
      <c r="A317" s="15"/>
      <c r="B317" s="260"/>
      <c r="C317" s="261"/>
      <c r="D317" s="239" t="s">
        <v>196</v>
      </c>
      <c r="E317" s="262" t="s">
        <v>1</v>
      </c>
      <c r="F317" s="263" t="s">
        <v>362</v>
      </c>
      <c r="G317" s="261"/>
      <c r="H317" s="264">
        <v>18.332000000000001</v>
      </c>
      <c r="I317" s="265"/>
      <c r="J317" s="261"/>
      <c r="K317" s="261"/>
      <c r="L317" s="266"/>
      <c r="M317" s="267"/>
      <c r="N317" s="268"/>
      <c r="O317" s="268"/>
      <c r="P317" s="268"/>
      <c r="Q317" s="268"/>
      <c r="R317" s="268"/>
      <c r="S317" s="268"/>
      <c r="T317" s="269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70" t="s">
        <v>196</v>
      </c>
      <c r="AU317" s="270" t="s">
        <v>86</v>
      </c>
      <c r="AV317" s="15" t="s">
        <v>119</v>
      </c>
      <c r="AW317" s="15" t="s">
        <v>32</v>
      </c>
      <c r="AX317" s="15" t="s">
        <v>76</v>
      </c>
      <c r="AY317" s="270" t="s">
        <v>116</v>
      </c>
    </row>
    <row r="318" s="13" customFormat="1">
      <c r="A318" s="13"/>
      <c r="B318" s="237"/>
      <c r="C318" s="238"/>
      <c r="D318" s="239" t="s">
        <v>196</v>
      </c>
      <c r="E318" s="240" t="s">
        <v>1</v>
      </c>
      <c r="F318" s="241" t="s">
        <v>399</v>
      </c>
      <c r="G318" s="238"/>
      <c r="H318" s="242">
        <v>22.638000000000002</v>
      </c>
      <c r="I318" s="243"/>
      <c r="J318" s="238"/>
      <c r="K318" s="238"/>
      <c r="L318" s="244"/>
      <c r="M318" s="245"/>
      <c r="N318" s="246"/>
      <c r="O318" s="246"/>
      <c r="P318" s="246"/>
      <c r="Q318" s="246"/>
      <c r="R318" s="246"/>
      <c r="S318" s="246"/>
      <c r="T318" s="247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8" t="s">
        <v>196</v>
      </c>
      <c r="AU318" s="248" t="s">
        <v>86</v>
      </c>
      <c r="AV318" s="13" t="s">
        <v>86</v>
      </c>
      <c r="AW318" s="13" t="s">
        <v>32</v>
      </c>
      <c r="AX318" s="13" t="s">
        <v>76</v>
      </c>
      <c r="AY318" s="248" t="s">
        <v>116</v>
      </c>
    </row>
    <row r="319" s="15" customFormat="1">
      <c r="A319" s="15"/>
      <c r="B319" s="260"/>
      <c r="C319" s="261"/>
      <c r="D319" s="239" t="s">
        <v>196</v>
      </c>
      <c r="E319" s="262" t="s">
        <v>1</v>
      </c>
      <c r="F319" s="263" t="s">
        <v>400</v>
      </c>
      <c r="G319" s="261"/>
      <c r="H319" s="264">
        <v>22.638000000000002</v>
      </c>
      <c r="I319" s="265"/>
      <c r="J319" s="261"/>
      <c r="K319" s="261"/>
      <c r="L319" s="266"/>
      <c r="M319" s="267"/>
      <c r="N319" s="268"/>
      <c r="O319" s="268"/>
      <c r="P319" s="268"/>
      <c r="Q319" s="268"/>
      <c r="R319" s="268"/>
      <c r="S319" s="268"/>
      <c r="T319" s="269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70" t="s">
        <v>196</v>
      </c>
      <c r="AU319" s="270" t="s">
        <v>86</v>
      </c>
      <c r="AV319" s="15" t="s">
        <v>119</v>
      </c>
      <c r="AW319" s="15" t="s">
        <v>32</v>
      </c>
      <c r="AX319" s="15" t="s">
        <v>76</v>
      </c>
      <c r="AY319" s="270" t="s">
        <v>116</v>
      </c>
    </row>
    <row r="320" s="14" customFormat="1">
      <c r="A320" s="14"/>
      <c r="B320" s="249"/>
      <c r="C320" s="250"/>
      <c r="D320" s="239" t="s">
        <v>196</v>
      </c>
      <c r="E320" s="251" t="s">
        <v>1</v>
      </c>
      <c r="F320" s="252" t="s">
        <v>201</v>
      </c>
      <c r="G320" s="250"/>
      <c r="H320" s="253">
        <v>40.969999999999999</v>
      </c>
      <c r="I320" s="254"/>
      <c r="J320" s="250"/>
      <c r="K320" s="250"/>
      <c r="L320" s="255"/>
      <c r="M320" s="256"/>
      <c r="N320" s="257"/>
      <c r="O320" s="257"/>
      <c r="P320" s="257"/>
      <c r="Q320" s="257"/>
      <c r="R320" s="257"/>
      <c r="S320" s="257"/>
      <c r="T320" s="258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9" t="s">
        <v>196</v>
      </c>
      <c r="AU320" s="259" t="s">
        <v>86</v>
      </c>
      <c r="AV320" s="14" t="s">
        <v>126</v>
      </c>
      <c r="AW320" s="14" t="s">
        <v>32</v>
      </c>
      <c r="AX320" s="14" t="s">
        <v>81</v>
      </c>
      <c r="AY320" s="259" t="s">
        <v>116</v>
      </c>
    </row>
    <row r="321" s="2" customFormat="1" ht="14.4" customHeight="1">
      <c r="A321" s="38"/>
      <c r="B321" s="39"/>
      <c r="C321" s="216" t="s">
        <v>401</v>
      </c>
      <c r="D321" s="216" t="s">
        <v>120</v>
      </c>
      <c r="E321" s="217" t="s">
        <v>402</v>
      </c>
      <c r="F321" s="218" t="s">
        <v>403</v>
      </c>
      <c r="G321" s="219" t="s">
        <v>262</v>
      </c>
      <c r="H321" s="220">
        <v>40.969999999999999</v>
      </c>
      <c r="I321" s="221"/>
      <c r="J321" s="222">
        <f>ROUND(I321*H321,2)</f>
        <v>0</v>
      </c>
      <c r="K321" s="223"/>
      <c r="L321" s="44"/>
      <c r="M321" s="224" t="s">
        <v>1</v>
      </c>
      <c r="N321" s="225" t="s">
        <v>41</v>
      </c>
      <c r="O321" s="91"/>
      <c r="P321" s="226">
        <f>O321*H321</f>
        <v>0</v>
      </c>
      <c r="Q321" s="226">
        <v>0</v>
      </c>
      <c r="R321" s="226">
        <f>Q321*H321</f>
        <v>0</v>
      </c>
      <c r="S321" s="226">
        <v>0</v>
      </c>
      <c r="T321" s="227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8" t="s">
        <v>126</v>
      </c>
      <c r="AT321" s="228" t="s">
        <v>120</v>
      </c>
      <c r="AU321" s="228" t="s">
        <v>86</v>
      </c>
      <c r="AY321" s="17" t="s">
        <v>116</v>
      </c>
      <c r="BE321" s="229">
        <f>IF(N321="základní",J321,0)</f>
        <v>0</v>
      </c>
      <c r="BF321" s="229">
        <f>IF(N321="snížená",J321,0)</f>
        <v>0</v>
      </c>
      <c r="BG321" s="229">
        <f>IF(N321="zákl. přenesená",J321,0)</f>
        <v>0</v>
      </c>
      <c r="BH321" s="229">
        <f>IF(N321="sníž. přenesená",J321,0)</f>
        <v>0</v>
      </c>
      <c r="BI321" s="229">
        <f>IF(N321="nulová",J321,0)</f>
        <v>0</v>
      </c>
      <c r="BJ321" s="17" t="s">
        <v>81</v>
      </c>
      <c r="BK321" s="229">
        <f>ROUND(I321*H321,2)</f>
        <v>0</v>
      </c>
      <c r="BL321" s="17" t="s">
        <v>126</v>
      </c>
      <c r="BM321" s="228" t="s">
        <v>404</v>
      </c>
    </row>
    <row r="322" s="2" customFormat="1" ht="24.15" customHeight="1">
      <c r="A322" s="38"/>
      <c r="B322" s="39"/>
      <c r="C322" s="216" t="s">
        <v>405</v>
      </c>
      <c r="D322" s="216" t="s">
        <v>120</v>
      </c>
      <c r="E322" s="217" t="s">
        <v>406</v>
      </c>
      <c r="F322" s="218" t="s">
        <v>407</v>
      </c>
      <c r="G322" s="219" t="s">
        <v>295</v>
      </c>
      <c r="H322" s="220">
        <v>6</v>
      </c>
      <c r="I322" s="221"/>
      <c r="J322" s="222">
        <f>ROUND(I322*H322,2)</f>
        <v>0</v>
      </c>
      <c r="K322" s="223"/>
      <c r="L322" s="44"/>
      <c r="M322" s="224" t="s">
        <v>1</v>
      </c>
      <c r="N322" s="225" t="s">
        <v>41</v>
      </c>
      <c r="O322" s="91"/>
      <c r="P322" s="226">
        <f>O322*H322</f>
        <v>0</v>
      </c>
      <c r="Q322" s="226">
        <v>0.018360000000000001</v>
      </c>
      <c r="R322" s="226">
        <f>Q322*H322</f>
        <v>0.11016000000000001</v>
      </c>
      <c r="S322" s="226">
        <v>0</v>
      </c>
      <c r="T322" s="227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8" t="s">
        <v>126</v>
      </c>
      <c r="AT322" s="228" t="s">
        <v>120</v>
      </c>
      <c r="AU322" s="228" t="s">
        <v>86</v>
      </c>
      <c r="AY322" s="17" t="s">
        <v>116</v>
      </c>
      <c r="BE322" s="229">
        <f>IF(N322="základní",J322,0)</f>
        <v>0</v>
      </c>
      <c r="BF322" s="229">
        <f>IF(N322="snížená",J322,0)</f>
        <v>0</v>
      </c>
      <c r="BG322" s="229">
        <f>IF(N322="zákl. přenesená",J322,0)</f>
        <v>0</v>
      </c>
      <c r="BH322" s="229">
        <f>IF(N322="sníž. přenesená",J322,0)</f>
        <v>0</v>
      </c>
      <c r="BI322" s="229">
        <f>IF(N322="nulová",J322,0)</f>
        <v>0</v>
      </c>
      <c r="BJ322" s="17" t="s">
        <v>81</v>
      </c>
      <c r="BK322" s="229">
        <f>ROUND(I322*H322,2)</f>
        <v>0</v>
      </c>
      <c r="BL322" s="17" t="s">
        <v>126</v>
      </c>
      <c r="BM322" s="228" t="s">
        <v>408</v>
      </c>
    </row>
    <row r="323" s="13" customFormat="1">
      <c r="A323" s="13"/>
      <c r="B323" s="237"/>
      <c r="C323" s="238"/>
      <c r="D323" s="239" t="s">
        <v>196</v>
      </c>
      <c r="E323" s="240" t="s">
        <v>1</v>
      </c>
      <c r="F323" s="241" t="s">
        <v>409</v>
      </c>
      <c r="G323" s="238"/>
      <c r="H323" s="242">
        <v>3</v>
      </c>
      <c r="I323" s="243"/>
      <c r="J323" s="238"/>
      <c r="K323" s="238"/>
      <c r="L323" s="244"/>
      <c r="M323" s="245"/>
      <c r="N323" s="246"/>
      <c r="O323" s="246"/>
      <c r="P323" s="246"/>
      <c r="Q323" s="246"/>
      <c r="R323" s="246"/>
      <c r="S323" s="246"/>
      <c r="T323" s="247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8" t="s">
        <v>196</v>
      </c>
      <c r="AU323" s="248" t="s">
        <v>86</v>
      </c>
      <c r="AV323" s="13" t="s">
        <v>86</v>
      </c>
      <c r="AW323" s="13" t="s">
        <v>32</v>
      </c>
      <c r="AX323" s="13" t="s">
        <v>76</v>
      </c>
      <c r="AY323" s="248" t="s">
        <v>116</v>
      </c>
    </row>
    <row r="324" s="13" customFormat="1">
      <c r="A324" s="13"/>
      <c r="B324" s="237"/>
      <c r="C324" s="238"/>
      <c r="D324" s="239" t="s">
        <v>196</v>
      </c>
      <c r="E324" s="240" t="s">
        <v>1</v>
      </c>
      <c r="F324" s="241" t="s">
        <v>410</v>
      </c>
      <c r="G324" s="238"/>
      <c r="H324" s="242">
        <v>3</v>
      </c>
      <c r="I324" s="243"/>
      <c r="J324" s="238"/>
      <c r="K324" s="238"/>
      <c r="L324" s="244"/>
      <c r="M324" s="245"/>
      <c r="N324" s="246"/>
      <c r="O324" s="246"/>
      <c r="P324" s="246"/>
      <c r="Q324" s="246"/>
      <c r="R324" s="246"/>
      <c r="S324" s="246"/>
      <c r="T324" s="247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8" t="s">
        <v>196</v>
      </c>
      <c r="AU324" s="248" t="s">
        <v>86</v>
      </c>
      <c r="AV324" s="13" t="s">
        <v>86</v>
      </c>
      <c r="AW324" s="13" t="s">
        <v>32</v>
      </c>
      <c r="AX324" s="13" t="s">
        <v>76</v>
      </c>
      <c r="AY324" s="248" t="s">
        <v>116</v>
      </c>
    </row>
    <row r="325" s="14" customFormat="1">
      <c r="A325" s="14"/>
      <c r="B325" s="249"/>
      <c r="C325" s="250"/>
      <c r="D325" s="239" t="s">
        <v>196</v>
      </c>
      <c r="E325" s="251" t="s">
        <v>1</v>
      </c>
      <c r="F325" s="252" t="s">
        <v>201</v>
      </c>
      <c r="G325" s="250"/>
      <c r="H325" s="253">
        <v>6</v>
      </c>
      <c r="I325" s="254"/>
      <c r="J325" s="250"/>
      <c r="K325" s="250"/>
      <c r="L325" s="255"/>
      <c r="M325" s="256"/>
      <c r="N325" s="257"/>
      <c r="O325" s="257"/>
      <c r="P325" s="257"/>
      <c r="Q325" s="257"/>
      <c r="R325" s="257"/>
      <c r="S325" s="257"/>
      <c r="T325" s="258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9" t="s">
        <v>196</v>
      </c>
      <c r="AU325" s="259" t="s">
        <v>86</v>
      </c>
      <c r="AV325" s="14" t="s">
        <v>126</v>
      </c>
      <c r="AW325" s="14" t="s">
        <v>32</v>
      </c>
      <c r="AX325" s="14" t="s">
        <v>81</v>
      </c>
      <c r="AY325" s="259" t="s">
        <v>116</v>
      </c>
    </row>
    <row r="326" s="2" customFormat="1" ht="24.15" customHeight="1">
      <c r="A326" s="38"/>
      <c r="B326" s="39"/>
      <c r="C326" s="216" t="s">
        <v>411</v>
      </c>
      <c r="D326" s="216" t="s">
        <v>120</v>
      </c>
      <c r="E326" s="217" t="s">
        <v>412</v>
      </c>
      <c r="F326" s="218" t="s">
        <v>413</v>
      </c>
      <c r="G326" s="219" t="s">
        <v>295</v>
      </c>
      <c r="H326" s="220">
        <v>5</v>
      </c>
      <c r="I326" s="221"/>
      <c r="J326" s="222">
        <f>ROUND(I326*H326,2)</f>
        <v>0</v>
      </c>
      <c r="K326" s="223"/>
      <c r="L326" s="44"/>
      <c r="M326" s="224" t="s">
        <v>1</v>
      </c>
      <c r="N326" s="225" t="s">
        <v>41</v>
      </c>
      <c r="O326" s="91"/>
      <c r="P326" s="226">
        <f>O326*H326</f>
        <v>0</v>
      </c>
      <c r="Q326" s="226">
        <v>0.013509999999999999</v>
      </c>
      <c r="R326" s="226">
        <f>Q326*H326</f>
        <v>0.067549999999999999</v>
      </c>
      <c r="S326" s="226">
        <v>0</v>
      </c>
      <c r="T326" s="227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8" t="s">
        <v>126</v>
      </c>
      <c r="AT326" s="228" t="s">
        <v>120</v>
      </c>
      <c r="AU326" s="228" t="s">
        <v>86</v>
      </c>
      <c r="AY326" s="17" t="s">
        <v>116</v>
      </c>
      <c r="BE326" s="229">
        <f>IF(N326="základní",J326,0)</f>
        <v>0</v>
      </c>
      <c r="BF326" s="229">
        <f>IF(N326="snížená",J326,0)</f>
        <v>0</v>
      </c>
      <c r="BG326" s="229">
        <f>IF(N326="zákl. přenesená",J326,0)</f>
        <v>0</v>
      </c>
      <c r="BH326" s="229">
        <f>IF(N326="sníž. přenesená",J326,0)</f>
        <v>0</v>
      </c>
      <c r="BI326" s="229">
        <f>IF(N326="nulová",J326,0)</f>
        <v>0</v>
      </c>
      <c r="BJ326" s="17" t="s">
        <v>81</v>
      </c>
      <c r="BK326" s="229">
        <f>ROUND(I326*H326,2)</f>
        <v>0</v>
      </c>
      <c r="BL326" s="17" t="s">
        <v>126</v>
      </c>
      <c r="BM326" s="228" t="s">
        <v>414</v>
      </c>
    </row>
    <row r="327" s="13" customFormat="1">
      <c r="A327" s="13"/>
      <c r="B327" s="237"/>
      <c r="C327" s="238"/>
      <c r="D327" s="239" t="s">
        <v>196</v>
      </c>
      <c r="E327" s="240" t="s">
        <v>1</v>
      </c>
      <c r="F327" s="241" t="s">
        <v>297</v>
      </c>
      <c r="G327" s="238"/>
      <c r="H327" s="242">
        <v>1</v>
      </c>
      <c r="I327" s="243"/>
      <c r="J327" s="238"/>
      <c r="K327" s="238"/>
      <c r="L327" s="244"/>
      <c r="M327" s="245"/>
      <c r="N327" s="246"/>
      <c r="O327" s="246"/>
      <c r="P327" s="246"/>
      <c r="Q327" s="246"/>
      <c r="R327" s="246"/>
      <c r="S327" s="246"/>
      <c r="T327" s="247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8" t="s">
        <v>196</v>
      </c>
      <c r="AU327" s="248" t="s">
        <v>86</v>
      </c>
      <c r="AV327" s="13" t="s">
        <v>86</v>
      </c>
      <c r="AW327" s="13" t="s">
        <v>32</v>
      </c>
      <c r="AX327" s="13" t="s">
        <v>76</v>
      </c>
      <c r="AY327" s="248" t="s">
        <v>116</v>
      </c>
    </row>
    <row r="328" s="13" customFormat="1">
      <c r="A328" s="13"/>
      <c r="B328" s="237"/>
      <c r="C328" s="238"/>
      <c r="D328" s="239" t="s">
        <v>196</v>
      </c>
      <c r="E328" s="240" t="s">
        <v>1</v>
      </c>
      <c r="F328" s="241" t="s">
        <v>415</v>
      </c>
      <c r="G328" s="238"/>
      <c r="H328" s="242">
        <v>3</v>
      </c>
      <c r="I328" s="243"/>
      <c r="J328" s="238"/>
      <c r="K328" s="238"/>
      <c r="L328" s="244"/>
      <c r="M328" s="245"/>
      <c r="N328" s="246"/>
      <c r="O328" s="246"/>
      <c r="P328" s="246"/>
      <c r="Q328" s="246"/>
      <c r="R328" s="246"/>
      <c r="S328" s="246"/>
      <c r="T328" s="247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8" t="s">
        <v>196</v>
      </c>
      <c r="AU328" s="248" t="s">
        <v>86</v>
      </c>
      <c r="AV328" s="13" t="s">
        <v>86</v>
      </c>
      <c r="AW328" s="13" t="s">
        <v>32</v>
      </c>
      <c r="AX328" s="13" t="s">
        <v>76</v>
      </c>
      <c r="AY328" s="248" t="s">
        <v>116</v>
      </c>
    </row>
    <row r="329" s="13" customFormat="1">
      <c r="A329" s="13"/>
      <c r="B329" s="237"/>
      <c r="C329" s="238"/>
      <c r="D329" s="239" t="s">
        <v>196</v>
      </c>
      <c r="E329" s="240" t="s">
        <v>1</v>
      </c>
      <c r="F329" s="241" t="s">
        <v>416</v>
      </c>
      <c r="G329" s="238"/>
      <c r="H329" s="242">
        <v>1</v>
      </c>
      <c r="I329" s="243"/>
      <c r="J329" s="238"/>
      <c r="K329" s="238"/>
      <c r="L329" s="244"/>
      <c r="M329" s="245"/>
      <c r="N329" s="246"/>
      <c r="O329" s="246"/>
      <c r="P329" s="246"/>
      <c r="Q329" s="246"/>
      <c r="R329" s="246"/>
      <c r="S329" s="246"/>
      <c r="T329" s="247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8" t="s">
        <v>196</v>
      </c>
      <c r="AU329" s="248" t="s">
        <v>86</v>
      </c>
      <c r="AV329" s="13" t="s">
        <v>86</v>
      </c>
      <c r="AW329" s="13" t="s">
        <v>32</v>
      </c>
      <c r="AX329" s="13" t="s">
        <v>76</v>
      </c>
      <c r="AY329" s="248" t="s">
        <v>116</v>
      </c>
    </row>
    <row r="330" s="14" customFormat="1">
      <c r="A330" s="14"/>
      <c r="B330" s="249"/>
      <c r="C330" s="250"/>
      <c r="D330" s="239" t="s">
        <v>196</v>
      </c>
      <c r="E330" s="251" t="s">
        <v>1</v>
      </c>
      <c r="F330" s="252" t="s">
        <v>201</v>
      </c>
      <c r="G330" s="250"/>
      <c r="H330" s="253">
        <v>5</v>
      </c>
      <c r="I330" s="254"/>
      <c r="J330" s="250"/>
      <c r="K330" s="250"/>
      <c r="L330" s="255"/>
      <c r="M330" s="256"/>
      <c r="N330" s="257"/>
      <c r="O330" s="257"/>
      <c r="P330" s="257"/>
      <c r="Q330" s="257"/>
      <c r="R330" s="257"/>
      <c r="S330" s="257"/>
      <c r="T330" s="258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9" t="s">
        <v>196</v>
      </c>
      <c r="AU330" s="259" t="s">
        <v>86</v>
      </c>
      <c r="AV330" s="14" t="s">
        <v>126</v>
      </c>
      <c r="AW330" s="14" t="s">
        <v>32</v>
      </c>
      <c r="AX330" s="14" t="s">
        <v>81</v>
      </c>
      <c r="AY330" s="259" t="s">
        <v>116</v>
      </c>
    </row>
    <row r="331" s="2" customFormat="1" ht="24.15" customHeight="1">
      <c r="A331" s="38"/>
      <c r="B331" s="39"/>
      <c r="C331" s="216" t="s">
        <v>7</v>
      </c>
      <c r="D331" s="216" t="s">
        <v>120</v>
      </c>
      <c r="E331" s="217" t="s">
        <v>417</v>
      </c>
      <c r="F331" s="218" t="s">
        <v>418</v>
      </c>
      <c r="G331" s="219" t="s">
        <v>295</v>
      </c>
      <c r="H331" s="220">
        <v>1</v>
      </c>
      <c r="I331" s="221"/>
      <c r="J331" s="222">
        <f>ROUND(I331*H331,2)</f>
        <v>0</v>
      </c>
      <c r="K331" s="223"/>
      <c r="L331" s="44"/>
      <c r="M331" s="224" t="s">
        <v>1</v>
      </c>
      <c r="N331" s="225" t="s">
        <v>41</v>
      </c>
      <c r="O331" s="91"/>
      <c r="P331" s="226">
        <f>O331*H331</f>
        <v>0</v>
      </c>
      <c r="Q331" s="226">
        <v>0.025919999999999999</v>
      </c>
      <c r="R331" s="226">
        <f>Q331*H331</f>
        <v>0.025919999999999999</v>
      </c>
      <c r="S331" s="226">
        <v>0</v>
      </c>
      <c r="T331" s="227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8" t="s">
        <v>126</v>
      </c>
      <c r="AT331" s="228" t="s">
        <v>120</v>
      </c>
      <c r="AU331" s="228" t="s">
        <v>86</v>
      </c>
      <c r="AY331" s="17" t="s">
        <v>116</v>
      </c>
      <c r="BE331" s="229">
        <f>IF(N331="základní",J331,0)</f>
        <v>0</v>
      </c>
      <c r="BF331" s="229">
        <f>IF(N331="snížená",J331,0)</f>
        <v>0</v>
      </c>
      <c r="BG331" s="229">
        <f>IF(N331="zákl. přenesená",J331,0)</f>
        <v>0</v>
      </c>
      <c r="BH331" s="229">
        <f>IF(N331="sníž. přenesená",J331,0)</f>
        <v>0</v>
      </c>
      <c r="BI331" s="229">
        <f>IF(N331="nulová",J331,0)</f>
        <v>0</v>
      </c>
      <c r="BJ331" s="17" t="s">
        <v>81</v>
      </c>
      <c r="BK331" s="229">
        <f>ROUND(I331*H331,2)</f>
        <v>0</v>
      </c>
      <c r="BL331" s="17" t="s">
        <v>126</v>
      </c>
      <c r="BM331" s="228" t="s">
        <v>419</v>
      </c>
    </row>
    <row r="332" s="13" customFormat="1">
      <c r="A332" s="13"/>
      <c r="B332" s="237"/>
      <c r="C332" s="238"/>
      <c r="D332" s="239" t="s">
        <v>196</v>
      </c>
      <c r="E332" s="240" t="s">
        <v>1</v>
      </c>
      <c r="F332" s="241" t="s">
        <v>420</v>
      </c>
      <c r="G332" s="238"/>
      <c r="H332" s="242">
        <v>1</v>
      </c>
      <c r="I332" s="243"/>
      <c r="J332" s="238"/>
      <c r="K332" s="238"/>
      <c r="L332" s="244"/>
      <c r="M332" s="245"/>
      <c r="N332" s="246"/>
      <c r="O332" s="246"/>
      <c r="P332" s="246"/>
      <c r="Q332" s="246"/>
      <c r="R332" s="246"/>
      <c r="S332" s="246"/>
      <c r="T332" s="247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8" t="s">
        <v>196</v>
      </c>
      <c r="AU332" s="248" t="s">
        <v>86</v>
      </c>
      <c r="AV332" s="13" t="s">
        <v>86</v>
      </c>
      <c r="AW332" s="13" t="s">
        <v>32</v>
      </c>
      <c r="AX332" s="13" t="s">
        <v>81</v>
      </c>
      <c r="AY332" s="248" t="s">
        <v>116</v>
      </c>
    </row>
    <row r="333" s="2" customFormat="1" ht="24.15" customHeight="1">
      <c r="A333" s="38"/>
      <c r="B333" s="39"/>
      <c r="C333" s="216" t="s">
        <v>421</v>
      </c>
      <c r="D333" s="216" t="s">
        <v>120</v>
      </c>
      <c r="E333" s="217" t="s">
        <v>422</v>
      </c>
      <c r="F333" s="218" t="s">
        <v>423</v>
      </c>
      <c r="G333" s="219" t="s">
        <v>295</v>
      </c>
      <c r="H333" s="220">
        <v>2</v>
      </c>
      <c r="I333" s="221"/>
      <c r="J333" s="222">
        <f>ROUND(I333*H333,2)</f>
        <v>0</v>
      </c>
      <c r="K333" s="223"/>
      <c r="L333" s="44"/>
      <c r="M333" s="224" t="s">
        <v>1</v>
      </c>
      <c r="N333" s="225" t="s">
        <v>41</v>
      </c>
      <c r="O333" s="91"/>
      <c r="P333" s="226">
        <f>O333*H333</f>
        <v>0</v>
      </c>
      <c r="Q333" s="226">
        <v>0.018270000000000002</v>
      </c>
      <c r="R333" s="226">
        <f>Q333*H333</f>
        <v>0.036540000000000003</v>
      </c>
      <c r="S333" s="226">
        <v>0</v>
      </c>
      <c r="T333" s="227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8" t="s">
        <v>126</v>
      </c>
      <c r="AT333" s="228" t="s">
        <v>120</v>
      </c>
      <c r="AU333" s="228" t="s">
        <v>86</v>
      </c>
      <c r="AY333" s="17" t="s">
        <v>116</v>
      </c>
      <c r="BE333" s="229">
        <f>IF(N333="základní",J333,0)</f>
        <v>0</v>
      </c>
      <c r="BF333" s="229">
        <f>IF(N333="snížená",J333,0)</f>
        <v>0</v>
      </c>
      <c r="BG333" s="229">
        <f>IF(N333="zákl. přenesená",J333,0)</f>
        <v>0</v>
      </c>
      <c r="BH333" s="229">
        <f>IF(N333="sníž. přenesená",J333,0)</f>
        <v>0</v>
      </c>
      <c r="BI333" s="229">
        <f>IF(N333="nulová",J333,0)</f>
        <v>0</v>
      </c>
      <c r="BJ333" s="17" t="s">
        <v>81</v>
      </c>
      <c r="BK333" s="229">
        <f>ROUND(I333*H333,2)</f>
        <v>0</v>
      </c>
      <c r="BL333" s="17" t="s">
        <v>126</v>
      </c>
      <c r="BM333" s="228" t="s">
        <v>424</v>
      </c>
    </row>
    <row r="334" s="13" customFormat="1">
      <c r="A334" s="13"/>
      <c r="B334" s="237"/>
      <c r="C334" s="238"/>
      <c r="D334" s="239" t="s">
        <v>196</v>
      </c>
      <c r="E334" s="240" t="s">
        <v>1</v>
      </c>
      <c r="F334" s="241" t="s">
        <v>425</v>
      </c>
      <c r="G334" s="238"/>
      <c r="H334" s="242">
        <v>1</v>
      </c>
      <c r="I334" s="243"/>
      <c r="J334" s="238"/>
      <c r="K334" s="238"/>
      <c r="L334" s="244"/>
      <c r="M334" s="245"/>
      <c r="N334" s="246"/>
      <c r="O334" s="246"/>
      <c r="P334" s="246"/>
      <c r="Q334" s="246"/>
      <c r="R334" s="246"/>
      <c r="S334" s="246"/>
      <c r="T334" s="247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8" t="s">
        <v>196</v>
      </c>
      <c r="AU334" s="248" t="s">
        <v>86</v>
      </c>
      <c r="AV334" s="13" t="s">
        <v>86</v>
      </c>
      <c r="AW334" s="13" t="s">
        <v>32</v>
      </c>
      <c r="AX334" s="13" t="s">
        <v>76</v>
      </c>
      <c r="AY334" s="248" t="s">
        <v>116</v>
      </c>
    </row>
    <row r="335" s="13" customFormat="1">
      <c r="A335" s="13"/>
      <c r="B335" s="237"/>
      <c r="C335" s="238"/>
      <c r="D335" s="239" t="s">
        <v>196</v>
      </c>
      <c r="E335" s="240" t="s">
        <v>1</v>
      </c>
      <c r="F335" s="241" t="s">
        <v>426</v>
      </c>
      <c r="G335" s="238"/>
      <c r="H335" s="242">
        <v>1</v>
      </c>
      <c r="I335" s="243"/>
      <c r="J335" s="238"/>
      <c r="K335" s="238"/>
      <c r="L335" s="244"/>
      <c r="M335" s="245"/>
      <c r="N335" s="246"/>
      <c r="O335" s="246"/>
      <c r="P335" s="246"/>
      <c r="Q335" s="246"/>
      <c r="R335" s="246"/>
      <c r="S335" s="246"/>
      <c r="T335" s="247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8" t="s">
        <v>196</v>
      </c>
      <c r="AU335" s="248" t="s">
        <v>86</v>
      </c>
      <c r="AV335" s="13" t="s">
        <v>86</v>
      </c>
      <c r="AW335" s="13" t="s">
        <v>32</v>
      </c>
      <c r="AX335" s="13" t="s">
        <v>76</v>
      </c>
      <c r="AY335" s="248" t="s">
        <v>116</v>
      </c>
    </row>
    <row r="336" s="14" customFormat="1">
      <c r="A336" s="14"/>
      <c r="B336" s="249"/>
      <c r="C336" s="250"/>
      <c r="D336" s="239" t="s">
        <v>196</v>
      </c>
      <c r="E336" s="251" t="s">
        <v>1</v>
      </c>
      <c r="F336" s="252" t="s">
        <v>201</v>
      </c>
      <c r="G336" s="250"/>
      <c r="H336" s="253">
        <v>2</v>
      </c>
      <c r="I336" s="254"/>
      <c r="J336" s="250"/>
      <c r="K336" s="250"/>
      <c r="L336" s="255"/>
      <c r="M336" s="256"/>
      <c r="N336" s="257"/>
      <c r="O336" s="257"/>
      <c r="P336" s="257"/>
      <c r="Q336" s="257"/>
      <c r="R336" s="257"/>
      <c r="S336" s="257"/>
      <c r="T336" s="258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9" t="s">
        <v>196</v>
      </c>
      <c r="AU336" s="259" t="s">
        <v>86</v>
      </c>
      <c r="AV336" s="14" t="s">
        <v>126</v>
      </c>
      <c r="AW336" s="14" t="s">
        <v>32</v>
      </c>
      <c r="AX336" s="14" t="s">
        <v>81</v>
      </c>
      <c r="AY336" s="259" t="s">
        <v>116</v>
      </c>
    </row>
    <row r="337" s="2" customFormat="1" ht="24.15" customHeight="1">
      <c r="A337" s="38"/>
      <c r="B337" s="39"/>
      <c r="C337" s="216" t="s">
        <v>427</v>
      </c>
      <c r="D337" s="216" t="s">
        <v>120</v>
      </c>
      <c r="E337" s="217" t="s">
        <v>428</v>
      </c>
      <c r="F337" s="218" t="s">
        <v>429</v>
      </c>
      <c r="G337" s="219" t="s">
        <v>295</v>
      </c>
      <c r="H337" s="220">
        <v>2</v>
      </c>
      <c r="I337" s="221"/>
      <c r="J337" s="222">
        <f>ROUND(I337*H337,2)</f>
        <v>0</v>
      </c>
      <c r="K337" s="223"/>
      <c r="L337" s="44"/>
      <c r="M337" s="224" t="s">
        <v>1</v>
      </c>
      <c r="N337" s="225" t="s">
        <v>41</v>
      </c>
      <c r="O337" s="91"/>
      <c r="P337" s="226">
        <f>O337*H337</f>
        <v>0</v>
      </c>
      <c r="Q337" s="226">
        <v>0.022769999999999999</v>
      </c>
      <c r="R337" s="226">
        <f>Q337*H337</f>
        <v>0.045539999999999997</v>
      </c>
      <c r="S337" s="226">
        <v>0</v>
      </c>
      <c r="T337" s="227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28" t="s">
        <v>126</v>
      </c>
      <c r="AT337" s="228" t="s">
        <v>120</v>
      </c>
      <c r="AU337" s="228" t="s">
        <v>86</v>
      </c>
      <c r="AY337" s="17" t="s">
        <v>116</v>
      </c>
      <c r="BE337" s="229">
        <f>IF(N337="základní",J337,0)</f>
        <v>0</v>
      </c>
      <c r="BF337" s="229">
        <f>IF(N337="snížená",J337,0)</f>
        <v>0</v>
      </c>
      <c r="BG337" s="229">
        <f>IF(N337="zákl. přenesená",J337,0)</f>
        <v>0</v>
      </c>
      <c r="BH337" s="229">
        <f>IF(N337="sníž. přenesená",J337,0)</f>
        <v>0</v>
      </c>
      <c r="BI337" s="229">
        <f>IF(N337="nulová",J337,0)</f>
        <v>0</v>
      </c>
      <c r="BJ337" s="17" t="s">
        <v>81</v>
      </c>
      <c r="BK337" s="229">
        <f>ROUND(I337*H337,2)</f>
        <v>0</v>
      </c>
      <c r="BL337" s="17" t="s">
        <v>126</v>
      </c>
      <c r="BM337" s="228" t="s">
        <v>430</v>
      </c>
    </row>
    <row r="338" s="13" customFormat="1">
      <c r="A338" s="13"/>
      <c r="B338" s="237"/>
      <c r="C338" s="238"/>
      <c r="D338" s="239" t="s">
        <v>196</v>
      </c>
      <c r="E338" s="240" t="s">
        <v>1</v>
      </c>
      <c r="F338" s="241" t="s">
        <v>431</v>
      </c>
      <c r="G338" s="238"/>
      <c r="H338" s="242">
        <v>2</v>
      </c>
      <c r="I338" s="243"/>
      <c r="J338" s="238"/>
      <c r="K338" s="238"/>
      <c r="L338" s="244"/>
      <c r="M338" s="245"/>
      <c r="N338" s="246"/>
      <c r="O338" s="246"/>
      <c r="P338" s="246"/>
      <c r="Q338" s="246"/>
      <c r="R338" s="246"/>
      <c r="S338" s="246"/>
      <c r="T338" s="247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8" t="s">
        <v>196</v>
      </c>
      <c r="AU338" s="248" t="s">
        <v>86</v>
      </c>
      <c r="AV338" s="13" t="s">
        <v>86</v>
      </c>
      <c r="AW338" s="13" t="s">
        <v>32</v>
      </c>
      <c r="AX338" s="13" t="s">
        <v>81</v>
      </c>
      <c r="AY338" s="248" t="s">
        <v>116</v>
      </c>
    </row>
    <row r="339" s="2" customFormat="1" ht="14.4" customHeight="1">
      <c r="A339" s="38"/>
      <c r="B339" s="39"/>
      <c r="C339" s="216" t="s">
        <v>432</v>
      </c>
      <c r="D339" s="216" t="s">
        <v>120</v>
      </c>
      <c r="E339" s="217" t="s">
        <v>433</v>
      </c>
      <c r="F339" s="218" t="s">
        <v>434</v>
      </c>
      <c r="G339" s="219" t="s">
        <v>194</v>
      </c>
      <c r="H339" s="220">
        <v>1.6770000000000001</v>
      </c>
      <c r="I339" s="221"/>
      <c r="J339" s="222">
        <f>ROUND(I339*H339,2)</f>
        <v>0</v>
      </c>
      <c r="K339" s="223"/>
      <c r="L339" s="44"/>
      <c r="M339" s="224" t="s">
        <v>1</v>
      </c>
      <c r="N339" s="225" t="s">
        <v>41</v>
      </c>
      <c r="O339" s="91"/>
      <c r="P339" s="226">
        <f>O339*H339</f>
        <v>0</v>
      </c>
      <c r="Q339" s="226">
        <v>2.2563399999999998</v>
      </c>
      <c r="R339" s="226">
        <f>Q339*H339</f>
        <v>3.7838821799999995</v>
      </c>
      <c r="S339" s="226">
        <v>0</v>
      </c>
      <c r="T339" s="227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8" t="s">
        <v>126</v>
      </c>
      <c r="AT339" s="228" t="s">
        <v>120</v>
      </c>
      <c r="AU339" s="228" t="s">
        <v>86</v>
      </c>
      <c r="AY339" s="17" t="s">
        <v>116</v>
      </c>
      <c r="BE339" s="229">
        <f>IF(N339="základní",J339,0)</f>
        <v>0</v>
      </c>
      <c r="BF339" s="229">
        <f>IF(N339="snížená",J339,0)</f>
        <v>0</v>
      </c>
      <c r="BG339" s="229">
        <f>IF(N339="zákl. přenesená",J339,0)</f>
        <v>0</v>
      </c>
      <c r="BH339" s="229">
        <f>IF(N339="sníž. přenesená",J339,0)</f>
        <v>0</v>
      </c>
      <c r="BI339" s="229">
        <f>IF(N339="nulová",J339,0)</f>
        <v>0</v>
      </c>
      <c r="BJ339" s="17" t="s">
        <v>81</v>
      </c>
      <c r="BK339" s="229">
        <f>ROUND(I339*H339,2)</f>
        <v>0</v>
      </c>
      <c r="BL339" s="17" t="s">
        <v>126</v>
      </c>
      <c r="BM339" s="228" t="s">
        <v>435</v>
      </c>
    </row>
    <row r="340" s="13" customFormat="1">
      <c r="A340" s="13"/>
      <c r="B340" s="237"/>
      <c r="C340" s="238"/>
      <c r="D340" s="239" t="s">
        <v>196</v>
      </c>
      <c r="E340" s="240" t="s">
        <v>1</v>
      </c>
      <c r="F340" s="241" t="s">
        <v>436</v>
      </c>
      <c r="G340" s="238"/>
      <c r="H340" s="242">
        <v>1.6770000000000001</v>
      </c>
      <c r="I340" s="243"/>
      <c r="J340" s="238"/>
      <c r="K340" s="238"/>
      <c r="L340" s="244"/>
      <c r="M340" s="245"/>
      <c r="N340" s="246"/>
      <c r="O340" s="246"/>
      <c r="P340" s="246"/>
      <c r="Q340" s="246"/>
      <c r="R340" s="246"/>
      <c r="S340" s="246"/>
      <c r="T340" s="247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8" t="s">
        <v>196</v>
      </c>
      <c r="AU340" s="248" t="s">
        <v>86</v>
      </c>
      <c r="AV340" s="13" t="s">
        <v>86</v>
      </c>
      <c r="AW340" s="13" t="s">
        <v>32</v>
      </c>
      <c r="AX340" s="13" t="s">
        <v>81</v>
      </c>
      <c r="AY340" s="248" t="s">
        <v>116</v>
      </c>
    </row>
    <row r="341" s="2" customFormat="1" ht="24.15" customHeight="1">
      <c r="A341" s="38"/>
      <c r="B341" s="39"/>
      <c r="C341" s="216" t="s">
        <v>437</v>
      </c>
      <c r="D341" s="216" t="s">
        <v>120</v>
      </c>
      <c r="E341" s="217" t="s">
        <v>438</v>
      </c>
      <c r="F341" s="218" t="s">
        <v>439</v>
      </c>
      <c r="G341" s="219" t="s">
        <v>194</v>
      </c>
      <c r="H341" s="220">
        <v>15.468999999999999</v>
      </c>
      <c r="I341" s="221"/>
      <c r="J341" s="222">
        <f>ROUND(I341*H341,2)</f>
        <v>0</v>
      </c>
      <c r="K341" s="223"/>
      <c r="L341" s="44"/>
      <c r="M341" s="224" t="s">
        <v>1</v>
      </c>
      <c r="N341" s="225" t="s">
        <v>41</v>
      </c>
      <c r="O341" s="91"/>
      <c r="P341" s="226">
        <f>O341*H341</f>
        <v>0</v>
      </c>
      <c r="Q341" s="226">
        <v>2.45329</v>
      </c>
      <c r="R341" s="226">
        <f>Q341*H341</f>
        <v>37.949943009999998</v>
      </c>
      <c r="S341" s="226">
        <v>0</v>
      </c>
      <c r="T341" s="227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28" t="s">
        <v>126</v>
      </c>
      <c r="AT341" s="228" t="s">
        <v>120</v>
      </c>
      <c r="AU341" s="228" t="s">
        <v>86</v>
      </c>
      <c r="AY341" s="17" t="s">
        <v>116</v>
      </c>
      <c r="BE341" s="229">
        <f>IF(N341="základní",J341,0)</f>
        <v>0</v>
      </c>
      <c r="BF341" s="229">
        <f>IF(N341="snížená",J341,0)</f>
        <v>0</v>
      </c>
      <c r="BG341" s="229">
        <f>IF(N341="zákl. přenesená",J341,0)</f>
        <v>0</v>
      </c>
      <c r="BH341" s="229">
        <f>IF(N341="sníž. přenesená",J341,0)</f>
        <v>0</v>
      </c>
      <c r="BI341" s="229">
        <f>IF(N341="nulová",J341,0)</f>
        <v>0</v>
      </c>
      <c r="BJ341" s="17" t="s">
        <v>81</v>
      </c>
      <c r="BK341" s="229">
        <f>ROUND(I341*H341,2)</f>
        <v>0</v>
      </c>
      <c r="BL341" s="17" t="s">
        <v>126</v>
      </c>
      <c r="BM341" s="228" t="s">
        <v>440</v>
      </c>
    </row>
    <row r="342" s="13" customFormat="1">
      <c r="A342" s="13"/>
      <c r="B342" s="237"/>
      <c r="C342" s="238"/>
      <c r="D342" s="239" t="s">
        <v>196</v>
      </c>
      <c r="E342" s="240" t="s">
        <v>1</v>
      </c>
      <c r="F342" s="241" t="s">
        <v>441</v>
      </c>
      <c r="G342" s="238"/>
      <c r="H342" s="242">
        <v>3.0710000000000002</v>
      </c>
      <c r="I342" s="243"/>
      <c r="J342" s="238"/>
      <c r="K342" s="238"/>
      <c r="L342" s="244"/>
      <c r="M342" s="245"/>
      <c r="N342" s="246"/>
      <c r="O342" s="246"/>
      <c r="P342" s="246"/>
      <c r="Q342" s="246"/>
      <c r="R342" s="246"/>
      <c r="S342" s="246"/>
      <c r="T342" s="247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8" t="s">
        <v>196</v>
      </c>
      <c r="AU342" s="248" t="s">
        <v>86</v>
      </c>
      <c r="AV342" s="13" t="s">
        <v>86</v>
      </c>
      <c r="AW342" s="13" t="s">
        <v>32</v>
      </c>
      <c r="AX342" s="13" t="s">
        <v>76</v>
      </c>
      <c r="AY342" s="248" t="s">
        <v>116</v>
      </c>
    </row>
    <row r="343" s="13" customFormat="1">
      <c r="A343" s="13"/>
      <c r="B343" s="237"/>
      <c r="C343" s="238"/>
      <c r="D343" s="239" t="s">
        <v>196</v>
      </c>
      <c r="E343" s="240" t="s">
        <v>1</v>
      </c>
      <c r="F343" s="241" t="s">
        <v>442</v>
      </c>
      <c r="G343" s="238"/>
      <c r="H343" s="242">
        <v>1.575</v>
      </c>
      <c r="I343" s="243"/>
      <c r="J343" s="238"/>
      <c r="K343" s="238"/>
      <c r="L343" s="244"/>
      <c r="M343" s="245"/>
      <c r="N343" s="246"/>
      <c r="O343" s="246"/>
      <c r="P343" s="246"/>
      <c r="Q343" s="246"/>
      <c r="R343" s="246"/>
      <c r="S343" s="246"/>
      <c r="T343" s="247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8" t="s">
        <v>196</v>
      </c>
      <c r="AU343" s="248" t="s">
        <v>86</v>
      </c>
      <c r="AV343" s="13" t="s">
        <v>86</v>
      </c>
      <c r="AW343" s="13" t="s">
        <v>32</v>
      </c>
      <c r="AX343" s="13" t="s">
        <v>76</v>
      </c>
      <c r="AY343" s="248" t="s">
        <v>116</v>
      </c>
    </row>
    <row r="344" s="13" customFormat="1">
      <c r="A344" s="13"/>
      <c r="B344" s="237"/>
      <c r="C344" s="238"/>
      <c r="D344" s="239" t="s">
        <v>196</v>
      </c>
      <c r="E344" s="240" t="s">
        <v>1</v>
      </c>
      <c r="F344" s="241" t="s">
        <v>443</v>
      </c>
      <c r="G344" s="238"/>
      <c r="H344" s="242">
        <v>2.363</v>
      </c>
      <c r="I344" s="243"/>
      <c r="J344" s="238"/>
      <c r="K344" s="238"/>
      <c r="L344" s="244"/>
      <c r="M344" s="245"/>
      <c r="N344" s="246"/>
      <c r="O344" s="246"/>
      <c r="P344" s="246"/>
      <c r="Q344" s="246"/>
      <c r="R344" s="246"/>
      <c r="S344" s="246"/>
      <c r="T344" s="247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8" t="s">
        <v>196</v>
      </c>
      <c r="AU344" s="248" t="s">
        <v>86</v>
      </c>
      <c r="AV344" s="13" t="s">
        <v>86</v>
      </c>
      <c r="AW344" s="13" t="s">
        <v>32</v>
      </c>
      <c r="AX344" s="13" t="s">
        <v>76</v>
      </c>
      <c r="AY344" s="248" t="s">
        <v>116</v>
      </c>
    </row>
    <row r="345" s="13" customFormat="1">
      <c r="A345" s="13"/>
      <c r="B345" s="237"/>
      <c r="C345" s="238"/>
      <c r="D345" s="239" t="s">
        <v>196</v>
      </c>
      <c r="E345" s="240" t="s">
        <v>1</v>
      </c>
      <c r="F345" s="241" t="s">
        <v>444</v>
      </c>
      <c r="G345" s="238"/>
      <c r="H345" s="242">
        <v>5.29</v>
      </c>
      <c r="I345" s="243"/>
      <c r="J345" s="238"/>
      <c r="K345" s="238"/>
      <c r="L345" s="244"/>
      <c r="M345" s="245"/>
      <c r="N345" s="246"/>
      <c r="O345" s="246"/>
      <c r="P345" s="246"/>
      <c r="Q345" s="246"/>
      <c r="R345" s="246"/>
      <c r="S345" s="246"/>
      <c r="T345" s="247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8" t="s">
        <v>196</v>
      </c>
      <c r="AU345" s="248" t="s">
        <v>86</v>
      </c>
      <c r="AV345" s="13" t="s">
        <v>86</v>
      </c>
      <c r="AW345" s="13" t="s">
        <v>32</v>
      </c>
      <c r="AX345" s="13" t="s">
        <v>76</v>
      </c>
      <c r="AY345" s="248" t="s">
        <v>116</v>
      </c>
    </row>
    <row r="346" s="13" customFormat="1">
      <c r="A346" s="13"/>
      <c r="B346" s="237"/>
      <c r="C346" s="238"/>
      <c r="D346" s="239" t="s">
        <v>196</v>
      </c>
      <c r="E346" s="240" t="s">
        <v>1</v>
      </c>
      <c r="F346" s="241" t="s">
        <v>445</v>
      </c>
      <c r="G346" s="238"/>
      <c r="H346" s="242">
        <v>1.5309999999999999</v>
      </c>
      <c r="I346" s="243"/>
      <c r="J346" s="238"/>
      <c r="K346" s="238"/>
      <c r="L346" s="244"/>
      <c r="M346" s="245"/>
      <c r="N346" s="246"/>
      <c r="O346" s="246"/>
      <c r="P346" s="246"/>
      <c r="Q346" s="246"/>
      <c r="R346" s="246"/>
      <c r="S346" s="246"/>
      <c r="T346" s="247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8" t="s">
        <v>196</v>
      </c>
      <c r="AU346" s="248" t="s">
        <v>86</v>
      </c>
      <c r="AV346" s="13" t="s">
        <v>86</v>
      </c>
      <c r="AW346" s="13" t="s">
        <v>32</v>
      </c>
      <c r="AX346" s="13" t="s">
        <v>76</v>
      </c>
      <c r="AY346" s="248" t="s">
        <v>116</v>
      </c>
    </row>
    <row r="347" s="13" customFormat="1">
      <c r="A347" s="13"/>
      <c r="B347" s="237"/>
      <c r="C347" s="238"/>
      <c r="D347" s="239" t="s">
        <v>196</v>
      </c>
      <c r="E347" s="240" t="s">
        <v>1</v>
      </c>
      <c r="F347" s="241" t="s">
        <v>446</v>
      </c>
      <c r="G347" s="238"/>
      <c r="H347" s="242">
        <v>1.1879999999999999</v>
      </c>
      <c r="I347" s="243"/>
      <c r="J347" s="238"/>
      <c r="K347" s="238"/>
      <c r="L347" s="244"/>
      <c r="M347" s="245"/>
      <c r="N347" s="246"/>
      <c r="O347" s="246"/>
      <c r="P347" s="246"/>
      <c r="Q347" s="246"/>
      <c r="R347" s="246"/>
      <c r="S347" s="246"/>
      <c r="T347" s="247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8" t="s">
        <v>196</v>
      </c>
      <c r="AU347" s="248" t="s">
        <v>86</v>
      </c>
      <c r="AV347" s="13" t="s">
        <v>86</v>
      </c>
      <c r="AW347" s="13" t="s">
        <v>32</v>
      </c>
      <c r="AX347" s="13" t="s">
        <v>76</v>
      </c>
      <c r="AY347" s="248" t="s">
        <v>116</v>
      </c>
    </row>
    <row r="348" s="15" customFormat="1">
      <c r="A348" s="15"/>
      <c r="B348" s="260"/>
      <c r="C348" s="261"/>
      <c r="D348" s="239" t="s">
        <v>196</v>
      </c>
      <c r="E348" s="262" t="s">
        <v>1</v>
      </c>
      <c r="F348" s="263" t="s">
        <v>400</v>
      </c>
      <c r="G348" s="261"/>
      <c r="H348" s="264">
        <v>15.018000000000001</v>
      </c>
      <c r="I348" s="265"/>
      <c r="J348" s="261"/>
      <c r="K348" s="261"/>
      <c r="L348" s="266"/>
      <c r="M348" s="267"/>
      <c r="N348" s="268"/>
      <c r="O348" s="268"/>
      <c r="P348" s="268"/>
      <c r="Q348" s="268"/>
      <c r="R348" s="268"/>
      <c r="S348" s="268"/>
      <c r="T348" s="269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70" t="s">
        <v>196</v>
      </c>
      <c r="AU348" s="270" t="s">
        <v>86</v>
      </c>
      <c r="AV348" s="15" t="s">
        <v>119</v>
      </c>
      <c r="AW348" s="15" t="s">
        <v>32</v>
      </c>
      <c r="AX348" s="15" t="s">
        <v>76</v>
      </c>
      <c r="AY348" s="270" t="s">
        <v>116</v>
      </c>
    </row>
    <row r="349" s="13" customFormat="1">
      <c r="A349" s="13"/>
      <c r="B349" s="237"/>
      <c r="C349" s="238"/>
      <c r="D349" s="239" t="s">
        <v>196</v>
      </c>
      <c r="E349" s="240" t="s">
        <v>1</v>
      </c>
      <c r="F349" s="241" t="s">
        <v>447</v>
      </c>
      <c r="G349" s="238"/>
      <c r="H349" s="242">
        <v>0.45100000000000001</v>
      </c>
      <c r="I349" s="243"/>
      <c r="J349" s="238"/>
      <c r="K349" s="238"/>
      <c r="L349" s="244"/>
      <c r="M349" s="245"/>
      <c r="N349" s="246"/>
      <c r="O349" s="246"/>
      <c r="P349" s="246"/>
      <c r="Q349" s="246"/>
      <c r="R349" s="246"/>
      <c r="S349" s="246"/>
      <c r="T349" s="247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8" t="s">
        <v>196</v>
      </c>
      <c r="AU349" s="248" t="s">
        <v>86</v>
      </c>
      <c r="AV349" s="13" t="s">
        <v>86</v>
      </c>
      <c r="AW349" s="13" t="s">
        <v>32</v>
      </c>
      <c r="AX349" s="13" t="s">
        <v>76</v>
      </c>
      <c r="AY349" s="248" t="s">
        <v>116</v>
      </c>
    </row>
    <row r="350" s="14" customFormat="1">
      <c r="A350" s="14"/>
      <c r="B350" s="249"/>
      <c r="C350" s="250"/>
      <c r="D350" s="239" t="s">
        <v>196</v>
      </c>
      <c r="E350" s="251" t="s">
        <v>1</v>
      </c>
      <c r="F350" s="252" t="s">
        <v>201</v>
      </c>
      <c r="G350" s="250"/>
      <c r="H350" s="253">
        <v>15.469000000000001</v>
      </c>
      <c r="I350" s="254"/>
      <c r="J350" s="250"/>
      <c r="K350" s="250"/>
      <c r="L350" s="255"/>
      <c r="M350" s="256"/>
      <c r="N350" s="257"/>
      <c r="O350" s="257"/>
      <c r="P350" s="257"/>
      <c r="Q350" s="257"/>
      <c r="R350" s="257"/>
      <c r="S350" s="257"/>
      <c r="T350" s="258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9" t="s">
        <v>196</v>
      </c>
      <c r="AU350" s="259" t="s">
        <v>86</v>
      </c>
      <c r="AV350" s="14" t="s">
        <v>126</v>
      </c>
      <c r="AW350" s="14" t="s">
        <v>32</v>
      </c>
      <c r="AX350" s="14" t="s">
        <v>81</v>
      </c>
      <c r="AY350" s="259" t="s">
        <v>116</v>
      </c>
    </row>
    <row r="351" s="2" customFormat="1" ht="14.4" customHeight="1">
      <c r="A351" s="38"/>
      <c r="B351" s="39"/>
      <c r="C351" s="216" t="s">
        <v>448</v>
      </c>
      <c r="D351" s="216" t="s">
        <v>120</v>
      </c>
      <c r="E351" s="217" t="s">
        <v>449</v>
      </c>
      <c r="F351" s="218" t="s">
        <v>450</v>
      </c>
      <c r="G351" s="219" t="s">
        <v>262</v>
      </c>
      <c r="H351" s="220">
        <v>5.4539999999999997</v>
      </c>
      <c r="I351" s="221"/>
      <c r="J351" s="222">
        <f>ROUND(I351*H351,2)</f>
        <v>0</v>
      </c>
      <c r="K351" s="223"/>
      <c r="L351" s="44"/>
      <c r="M351" s="224" t="s">
        <v>1</v>
      </c>
      <c r="N351" s="225" t="s">
        <v>41</v>
      </c>
      <c r="O351" s="91"/>
      <c r="P351" s="226">
        <f>O351*H351</f>
        <v>0</v>
      </c>
      <c r="Q351" s="226">
        <v>0.00264</v>
      </c>
      <c r="R351" s="226">
        <f>Q351*H351</f>
        <v>0.01439856</v>
      </c>
      <c r="S351" s="226">
        <v>0</v>
      </c>
      <c r="T351" s="227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28" t="s">
        <v>126</v>
      </c>
      <c r="AT351" s="228" t="s">
        <v>120</v>
      </c>
      <c r="AU351" s="228" t="s">
        <v>86</v>
      </c>
      <c r="AY351" s="17" t="s">
        <v>116</v>
      </c>
      <c r="BE351" s="229">
        <f>IF(N351="základní",J351,0)</f>
        <v>0</v>
      </c>
      <c r="BF351" s="229">
        <f>IF(N351="snížená",J351,0)</f>
        <v>0</v>
      </c>
      <c r="BG351" s="229">
        <f>IF(N351="zákl. přenesená",J351,0)</f>
        <v>0</v>
      </c>
      <c r="BH351" s="229">
        <f>IF(N351="sníž. přenesená",J351,0)</f>
        <v>0</v>
      </c>
      <c r="BI351" s="229">
        <f>IF(N351="nulová",J351,0)</f>
        <v>0</v>
      </c>
      <c r="BJ351" s="17" t="s">
        <v>81</v>
      </c>
      <c r="BK351" s="229">
        <f>ROUND(I351*H351,2)</f>
        <v>0</v>
      </c>
      <c r="BL351" s="17" t="s">
        <v>126</v>
      </c>
      <c r="BM351" s="228" t="s">
        <v>451</v>
      </c>
    </row>
    <row r="352" s="13" customFormat="1">
      <c r="A352" s="13"/>
      <c r="B352" s="237"/>
      <c r="C352" s="238"/>
      <c r="D352" s="239" t="s">
        <v>196</v>
      </c>
      <c r="E352" s="240" t="s">
        <v>1</v>
      </c>
      <c r="F352" s="241" t="s">
        <v>452</v>
      </c>
      <c r="G352" s="238"/>
      <c r="H352" s="242">
        <v>0.59299999999999997</v>
      </c>
      <c r="I352" s="243"/>
      <c r="J352" s="238"/>
      <c r="K352" s="238"/>
      <c r="L352" s="244"/>
      <c r="M352" s="245"/>
      <c r="N352" s="246"/>
      <c r="O352" s="246"/>
      <c r="P352" s="246"/>
      <c r="Q352" s="246"/>
      <c r="R352" s="246"/>
      <c r="S352" s="246"/>
      <c r="T352" s="247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8" t="s">
        <v>196</v>
      </c>
      <c r="AU352" s="248" t="s">
        <v>86</v>
      </c>
      <c r="AV352" s="13" t="s">
        <v>86</v>
      </c>
      <c r="AW352" s="13" t="s">
        <v>32</v>
      </c>
      <c r="AX352" s="13" t="s">
        <v>76</v>
      </c>
      <c r="AY352" s="248" t="s">
        <v>116</v>
      </c>
    </row>
    <row r="353" s="13" customFormat="1">
      <c r="A353" s="13"/>
      <c r="B353" s="237"/>
      <c r="C353" s="238"/>
      <c r="D353" s="239" t="s">
        <v>196</v>
      </c>
      <c r="E353" s="240" t="s">
        <v>1</v>
      </c>
      <c r="F353" s="241" t="s">
        <v>453</v>
      </c>
      <c r="G353" s="238"/>
      <c r="H353" s="242">
        <v>1.1100000000000001</v>
      </c>
      <c r="I353" s="243"/>
      <c r="J353" s="238"/>
      <c r="K353" s="238"/>
      <c r="L353" s="244"/>
      <c r="M353" s="245"/>
      <c r="N353" s="246"/>
      <c r="O353" s="246"/>
      <c r="P353" s="246"/>
      <c r="Q353" s="246"/>
      <c r="R353" s="246"/>
      <c r="S353" s="246"/>
      <c r="T353" s="247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8" t="s">
        <v>196</v>
      </c>
      <c r="AU353" s="248" t="s">
        <v>86</v>
      </c>
      <c r="AV353" s="13" t="s">
        <v>86</v>
      </c>
      <c r="AW353" s="13" t="s">
        <v>32</v>
      </c>
      <c r="AX353" s="13" t="s">
        <v>76</v>
      </c>
      <c r="AY353" s="248" t="s">
        <v>116</v>
      </c>
    </row>
    <row r="354" s="13" customFormat="1">
      <c r="A354" s="13"/>
      <c r="B354" s="237"/>
      <c r="C354" s="238"/>
      <c r="D354" s="239" t="s">
        <v>196</v>
      </c>
      <c r="E354" s="240" t="s">
        <v>1</v>
      </c>
      <c r="F354" s="241" t="s">
        <v>454</v>
      </c>
      <c r="G354" s="238"/>
      <c r="H354" s="242">
        <v>1.3799999999999999</v>
      </c>
      <c r="I354" s="243"/>
      <c r="J354" s="238"/>
      <c r="K354" s="238"/>
      <c r="L354" s="244"/>
      <c r="M354" s="245"/>
      <c r="N354" s="246"/>
      <c r="O354" s="246"/>
      <c r="P354" s="246"/>
      <c r="Q354" s="246"/>
      <c r="R354" s="246"/>
      <c r="S354" s="246"/>
      <c r="T354" s="247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8" t="s">
        <v>196</v>
      </c>
      <c r="AU354" s="248" t="s">
        <v>86</v>
      </c>
      <c r="AV354" s="13" t="s">
        <v>86</v>
      </c>
      <c r="AW354" s="13" t="s">
        <v>32</v>
      </c>
      <c r="AX354" s="13" t="s">
        <v>76</v>
      </c>
      <c r="AY354" s="248" t="s">
        <v>116</v>
      </c>
    </row>
    <row r="355" s="13" customFormat="1">
      <c r="A355" s="13"/>
      <c r="B355" s="237"/>
      <c r="C355" s="238"/>
      <c r="D355" s="239" t="s">
        <v>196</v>
      </c>
      <c r="E355" s="240" t="s">
        <v>1</v>
      </c>
      <c r="F355" s="241" t="s">
        <v>455</v>
      </c>
      <c r="G355" s="238"/>
      <c r="H355" s="242">
        <v>1.3799999999999999</v>
      </c>
      <c r="I355" s="243"/>
      <c r="J355" s="238"/>
      <c r="K355" s="238"/>
      <c r="L355" s="244"/>
      <c r="M355" s="245"/>
      <c r="N355" s="246"/>
      <c r="O355" s="246"/>
      <c r="P355" s="246"/>
      <c r="Q355" s="246"/>
      <c r="R355" s="246"/>
      <c r="S355" s="246"/>
      <c r="T355" s="247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8" t="s">
        <v>196</v>
      </c>
      <c r="AU355" s="248" t="s">
        <v>86</v>
      </c>
      <c r="AV355" s="13" t="s">
        <v>86</v>
      </c>
      <c r="AW355" s="13" t="s">
        <v>32</v>
      </c>
      <c r="AX355" s="13" t="s">
        <v>76</v>
      </c>
      <c r="AY355" s="248" t="s">
        <v>116</v>
      </c>
    </row>
    <row r="356" s="13" customFormat="1">
      <c r="A356" s="13"/>
      <c r="B356" s="237"/>
      <c r="C356" s="238"/>
      <c r="D356" s="239" t="s">
        <v>196</v>
      </c>
      <c r="E356" s="240" t="s">
        <v>1</v>
      </c>
      <c r="F356" s="241" t="s">
        <v>456</v>
      </c>
      <c r="G356" s="238"/>
      <c r="H356" s="242">
        <v>1.05</v>
      </c>
      <c r="I356" s="243"/>
      <c r="J356" s="238"/>
      <c r="K356" s="238"/>
      <c r="L356" s="244"/>
      <c r="M356" s="245"/>
      <c r="N356" s="246"/>
      <c r="O356" s="246"/>
      <c r="P356" s="246"/>
      <c r="Q356" s="246"/>
      <c r="R356" s="246"/>
      <c r="S356" s="246"/>
      <c r="T356" s="247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8" t="s">
        <v>196</v>
      </c>
      <c r="AU356" s="248" t="s">
        <v>86</v>
      </c>
      <c r="AV356" s="13" t="s">
        <v>86</v>
      </c>
      <c r="AW356" s="13" t="s">
        <v>32</v>
      </c>
      <c r="AX356" s="13" t="s">
        <v>76</v>
      </c>
      <c r="AY356" s="248" t="s">
        <v>116</v>
      </c>
    </row>
    <row r="357" s="13" customFormat="1">
      <c r="A357" s="13"/>
      <c r="B357" s="237"/>
      <c r="C357" s="238"/>
      <c r="D357" s="239" t="s">
        <v>196</v>
      </c>
      <c r="E357" s="240" t="s">
        <v>1</v>
      </c>
      <c r="F357" s="241" t="s">
        <v>457</v>
      </c>
      <c r="G357" s="238"/>
      <c r="H357" s="242">
        <v>-0.41299999999999998</v>
      </c>
      <c r="I357" s="243"/>
      <c r="J357" s="238"/>
      <c r="K357" s="238"/>
      <c r="L357" s="244"/>
      <c r="M357" s="245"/>
      <c r="N357" s="246"/>
      <c r="O357" s="246"/>
      <c r="P357" s="246"/>
      <c r="Q357" s="246"/>
      <c r="R357" s="246"/>
      <c r="S357" s="246"/>
      <c r="T357" s="247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8" t="s">
        <v>196</v>
      </c>
      <c r="AU357" s="248" t="s">
        <v>86</v>
      </c>
      <c r="AV357" s="13" t="s">
        <v>86</v>
      </c>
      <c r="AW357" s="13" t="s">
        <v>32</v>
      </c>
      <c r="AX357" s="13" t="s">
        <v>76</v>
      </c>
      <c r="AY357" s="248" t="s">
        <v>116</v>
      </c>
    </row>
    <row r="358" s="13" customFormat="1">
      <c r="A358" s="13"/>
      <c r="B358" s="237"/>
      <c r="C358" s="238"/>
      <c r="D358" s="239" t="s">
        <v>196</v>
      </c>
      <c r="E358" s="240" t="s">
        <v>1</v>
      </c>
      <c r="F358" s="241" t="s">
        <v>458</v>
      </c>
      <c r="G358" s="238"/>
      <c r="H358" s="242">
        <v>0.35399999999999998</v>
      </c>
      <c r="I358" s="243"/>
      <c r="J358" s="238"/>
      <c r="K358" s="238"/>
      <c r="L358" s="244"/>
      <c r="M358" s="245"/>
      <c r="N358" s="246"/>
      <c r="O358" s="246"/>
      <c r="P358" s="246"/>
      <c r="Q358" s="246"/>
      <c r="R358" s="246"/>
      <c r="S358" s="246"/>
      <c r="T358" s="247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8" t="s">
        <v>196</v>
      </c>
      <c r="AU358" s="248" t="s">
        <v>86</v>
      </c>
      <c r="AV358" s="13" t="s">
        <v>86</v>
      </c>
      <c r="AW358" s="13" t="s">
        <v>32</v>
      </c>
      <c r="AX358" s="13" t="s">
        <v>76</v>
      </c>
      <c r="AY358" s="248" t="s">
        <v>116</v>
      </c>
    </row>
    <row r="359" s="14" customFormat="1">
      <c r="A359" s="14"/>
      <c r="B359" s="249"/>
      <c r="C359" s="250"/>
      <c r="D359" s="239" t="s">
        <v>196</v>
      </c>
      <c r="E359" s="251" t="s">
        <v>1</v>
      </c>
      <c r="F359" s="252" t="s">
        <v>201</v>
      </c>
      <c r="G359" s="250"/>
      <c r="H359" s="253">
        <v>5.4539999999999997</v>
      </c>
      <c r="I359" s="254"/>
      <c r="J359" s="250"/>
      <c r="K359" s="250"/>
      <c r="L359" s="255"/>
      <c r="M359" s="256"/>
      <c r="N359" s="257"/>
      <c r="O359" s="257"/>
      <c r="P359" s="257"/>
      <c r="Q359" s="257"/>
      <c r="R359" s="257"/>
      <c r="S359" s="257"/>
      <c r="T359" s="258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9" t="s">
        <v>196</v>
      </c>
      <c r="AU359" s="259" t="s">
        <v>86</v>
      </c>
      <c r="AV359" s="14" t="s">
        <v>126</v>
      </c>
      <c r="AW359" s="14" t="s">
        <v>32</v>
      </c>
      <c r="AX359" s="14" t="s">
        <v>81</v>
      </c>
      <c r="AY359" s="259" t="s">
        <v>116</v>
      </c>
    </row>
    <row r="360" s="2" customFormat="1" ht="14.4" customHeight="1">
      <c r="A360" s="38"/>
      <c r="B360" s="39"/>
      <c r="C360" s="216" t="s">
        <v>459</v>
      </c>
      <c r="D360" s="216" t="s">
        <v>120</v>
      </c>
      <c r="E360" s="217" t="s">
        <v>460</v>
      </c>
      <c r="F360" s="218" t="s">
        <v>461</v>
      </c>
      <c r="G360" s="219" t="s">
        <v>262</v>
      </c>
      <c r="H360" s="220">
        <v>5.274</v>
      </c>
      <c r="I360" s="221"/>
      <c r="J360" s="222">
        <f>ROUND(I360*H360,2)</f>
        <v>0</v>
      </c>
      <c r="K360" s="223"/>
      <c r="L360" s="44"/>
      <c r="M360" s="224" t="s">
        <v>1</v>
      </c>
      <c r="N360" s="225" t="s">
        <v>41</v>
      </c>
      <c r="O360" s="91"/>
      <c r="P360" s="226">
        <f>O360*H360</f>
        <v>0</v>
      </c>
      <c r="Q360" s="226">
        <v>0</v>
      </c>
      <c r="R360" s="226">
        <f>Q360*H360</f>
        <v>0</v>
      </c>
      <c r="S360" s="226">
        <v>0</v>
      </c>
      <c r="T360" s="227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8" t="s">
        <v>126</v>
      </c>
      <c r="AT360" s="228" t="s">
        <v>120</v>
      </c>
      <c r="AU360" s="228" t="s">
        <v>86</v>
      </c>
      <c r="AY360" s="17" t="s">
        <v>116</v>
      </c>
      <c r="BE360" s="229">
        <f>IF(N360="základní",J360,0)</f>
        <v>0</v>
      </c>
      <c r="BF360" s="229">
        <f>IF(N360="snížená",J360,0)</f>
        <v>0</v>
      </c>
      <c r="BG360" s="229">
        <f>IF(N360="zákl. přenesená",J360,0)</f>
        <v>0</v>
      </c>
      <c r="BH360" s="229">
        <f>IF(N360="sníž. přenesená",J360,0)</f>
        <v>0</v>
      </c>
      <c r="BI360" s="229">
        <f>IF(N360="nulová",J360,0)</f>
        <v>0</v>
      </c>
      <c r="BJ360" s="17" t="s">
        <v>81</v>
      </c>
      <c r="BK360" s="229">
        <f>ROUND(I360*H360,2)</f>
        <v>0</v>
      </c>
      <c r="BL360" s="17" t="s">
        <v>126</v>
      </c>
      <c r="BM360" s="228" t="s">
        <v>462</v>
      </c>
    </row>
    <row r="361" s="2" customFormat="1" ht="24.15" customHeight="1">
      <c r="A361" s="38"/>
      <c r="B361" s="39"/>
      <c r="C361" s="216" t="s">
        <v>463</v>
      </c>
      <c r="D361" s="216" t="s">
        <v>120</v>
      </c>
      <c r="E361" s="217" t="s">
        <v>464</v>
      </c>
      <c r="F361" s="218" t="s">
        <v>465</v>
      </c>
      <c r="G361" s="219" t="s">
        <v>256</v>
      </c>
      <c r="H361" s="220">
        <v>0.67500000000000004</v>
      </c>
      <c r="I361" s="221"/>
      <c r="J361" s="222">
        <f>ROUND(I361*H361,2)</f>
        <v>0</v>
      </c>
      <c r="K361" s="223"/>
      <c r="L361" s="44"/>
      <c r="M361" s="224" t="s">
        <v>1</v>
      </c>
      <c r="N361" s="225" t="s">
        <v>41</v>
      </c>
      <c r="O361" s="91"/>
      <c r="P361" s="226">
        <f>O361*H361</f>
        <v>0</v>
      </c>
      <c r="Q361" s="226">
        <v>1.0601700000000001</v>
      </c>
      <c r="R361" s="226">
        <f>Q361*H361</f>
        <v>0.71561475000000008</v>
      </c>
      <c r="S361" s="226">
        <v>0</v>
      </c>
      <c r="T361" s="227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28" t="s">
        <v>126</v>
      </c>
      <c r="AT361" s="228" t="s">
        <v>120</v>
      </c>
      <c r="AU361" s="228" t="s">
        <v>86</v>
      </c>
      <c r="AY361" s="17" t="s">
        <v>116</v>
      </c>
      <c r="BE361" s="229">
        <f>IF(N361="základní",J361,0)</f>
        <v>0</v>
      </c>
      <c r="BF361" s="229">
        <f>IF(N361="snížená",J361,0)</f>
        <v>0</v>
      </c>
      <c r="BG361" s="229">
        <f>IF(N361="zákl. přenesená",J361,0)</f>
        <v>0</v>
      </c>
      <c r="BH361" s="229">
        <f>IF(N361="sníž. přenesená",J361,0)</f>
        <v>0</v>
      </c>
      <c r="BI361" s="229">
        <f>IF(N361="nulová",J361,0)</f>
        <v>0</v>
      </c>
      <c r="BJ361" s="17" t="s">
        <v>81</v>
      </c>
      <c r="BK361" s="229">
        <f>ROUND(I361*H361,2)</f>
        <v>0</v>
      </c>
      <c r="BL361" s="17" t="s">
        <v>126</v>
      </c>
      <c r="BM361" s="228" t="s">
        <v>466</v>
      </c>
    </row>
    <row r="362" s="12" customFormat="1" ht="22.8" customHeight="1">
      <c r="A362" s="12"/>
      <c r="B362" s="200"/>
      <c r="C362" s="201"/>
      <c r="D362" s="202" t="s">
        <v>75</v>
      </c>
      <c r="E362" s="214" t="s">
        <v>119</v>
      </c>
      <c r="F362" s="214" t="s">
        <v>467</v>
      </c>
      <c r="G362" s="201"/>
      <c r="H362" s="201"/>
      <c r="I362" s="204"/>
      <c r="J362" s="215">
        <f>BK362</f>
        <v>0</v>
      </c>
      <c r="K362" s="201"/>
      <c r="L362" s="206"/>
      <c r="M362" s="207"/>
      <c r="N362" s="208"/>
      <c r="O362" s="208"/>
      <c r="P362" s="209">
        <f>SUM(P363:P727)</f>
        <v>0</v>
      </c>
      <c r="Q362" s="208"/>
      <c r="R362" s="209">
        <f>SUM(R363:R727)</f>
        <v>372.96427177999999</v>
      </c>
      <c r="S362" s="208"/>
      <c r="T362" s="210">
        <f>SUM(T363:T727)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11" t="s">
        <v>81</v>
      </c>
      <c r="AT362" s="212" t="s">
        <v>75</v>
      </c>
      <c r="AU362" s="212" t="s">
        <v>81</v>
      </c>
      <c r="AY362" s="211" t="s">
        <v>116</v>
      </c>
      <c r="BK362" s="213">
        <f>SUM(BK363:BK727)</f>
        <v>0</v>
      </c>
    </row>
    <row r="363" s="2" customFormat="1" ht="24.15" customHeight="1">
      <c r="A363" s="38"/>
      <c r="B363" s="39"/>
      <c r="C363" s="216" t="s">
        <v>468</v>
      </c>
      <c r="D363" s="216" t="s">
        <v>120</v>
      </c>
      <c r="E363" s="217" t="s">
        <v>469</v>
      </c>
      <c r="F363" s="218" t="s">
        <v>470</v>
      </c>
      <c r="G363" s="219" t="s">
        <v>295</v>
      </c>
      <c r="H363" s="220">
        <v>3</v>
      </c>
      <c r="I363" s="221"/>
      <c r="J363" s="222">
        <f>ROUND(I363*H363,2)</f>
        <v>0</v>
      </c>
      <c r="K363" s="223"/>
      <c r="L363" s="44"/>
      <c r="M363" s="224" t="s">
        <v>1</v>
      </c>
      <c r="N363" s="225" t="s">
        <v>41</v>
      </c>
      <c r="O363" s="91"/>
      <c r="P363" s="226">
        <f>O363*H363</f>
        <v>0</v>
      </c>
      <c r="Q363" s="226">
        <v>0.18142</v>
      </c>
      <c r="R363" s="226">
        <f>Q363*H363</f>
        <v>0.54425999999999997</v>
      </c>
      <c r="S363" s="226">
        <v>0</v>
      </c>
      <c r="T363" s="227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8" t="s">
        <v>126</v>
      </c>
      <c r="AT363" s="228" t="s">
        <v>120</v>
      </c>
      <c r="AU363" s="228" t="s">
        <v>86</v>
      </c>
      <c r="AY363" s="17" t="s">
        <v>116</v>
      </c>
      <c r="BE363" s="229">
        <f>IF(N363="základní",J363,0)</f>
        <v>0</v>
      </c>
      <c r="BF363" s="229">
        <f>IF(N363="snížená",J363,0)</f>
        <v>0</v>
      </c>
      <c r="BG363" s="229">
        <f>IF(N363="zákl. přenesená",J363,0)</f>
        <v>0</v>
      </c>
      <c r="BH363" s="229">
        <f>IF(N363="sníž. přenesená",J363,0)</f>
        <v>0</v>
      </c>
      <c r="BI363" s="229">
        <f>IF(N363="nulová",J363,0)</f>
        <v>0</v>
      </c>
      <c r="BJ363" s="17" t="s">
        <v>81</v>
      </c>
      <c r="BK363" s="229">
        <f>ROUND(I363*H363,2)</f>
        <v>0</v>
      </c>
      <c r="BL363" s="17" t="s">
        <v>126</v>
      </c>
      <c r="BM363" s="228" t="s">
        <v>471</v>
      </c>
    </row>
    <row r="364" s="2" customFormat="1" ht="37.8" customHeight="1">
      <c r="A364" s="38"/>
      <c r="B364" s="39"/>
      <c r="C364" s="216" t="s">
        <v>472</v>
      </c>
      <c r="D364" s="216" t="s">
        <v>120</v>
      </c>
      <c r="E364" s="217" t="s">
        <v>473</v>
      </c>
      <c r="F364" s="218" t="s">
        <v>474</v>
      </c>
      <c r="G364" s="219" t="s">
        <v>262</v>
      </c>
      <c r="H364" s="220">
        <v>476.274</v>
      </c>
      <c r="I364" s="221"/>
      <c r="J364" s="222">
        <f>ROUND(I364*H364,2)</f>
        <v>0</v>
      </c>
      <c r="K364" s="223"/>
      <c r="L364" s="44"/>
      <c r="M364" s="224" t="s">
        <v>1</v>
      </c>
      <c r="N364" s="225" t="s">
        <v>41</v>
      </c>
      <c r="O364" s="91"/>
      <c r="P364" s="226">
        <f>O364*H364</f>
        <v>0</v>
      </c>
      <c r="Q364" s="226">
        <v>0.30726999999999999</v>
      </c>
      <c r="R364" s="226">
        <f>Q364*H364</f>
        <v>146.34471198</v>
      </c>
      <c r="S364" s="226">
        <v>0</v>
      </c>
      <c r="T364" s="227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28" t="s">
        <v>126</v>
      </c>
      <c r="AT364" s="228" t="s">
        <v>120</v>
      </c>
      <c r="AU364" s="228" t="s">
        <v>86</v>
      </c>
      <c r="AY364" s="17" t="s">
        <v>116</v>
      </c>
      <c r="BE364" s="229">
        <f>IF(N364="základní",J364,0)</f>
        <v>0</v>
      </c>
      <c r="BF364" s="229">
        <f>IF(N364="snížená",J364,0)</f>
        <v>0</v>
      </c>
      <c r="BG364" s="229">
        <f>IF(N364="zákl. přenesená",J364,0)</f>
        <v>0</v>
      </c>
      <c r="BH364" s="229">
        <f>IF(N364="sníž. přenesená",J364,0)</f>
        <v>0</v>
      </c>
      <c r="BI364" s="229">
        <f>IF(N364="nulová",J364,0)</f>
        <v>0</v>
      </c>
      <c r="BJ364" s="17" t="s">
        <v>81</v>
      </c>
      <c r="BK364" s="229">
        <f>ROUND(I364*H364,2)</f>
        <v>0</v>
      </c>
      <c r="BL364" s="17" t="s">
        <v>126</v>
      </c>
      <c r="BM364" s="228" t="s">
        <v>475</v>
      </c>
    </row>
    <row r="365" s="13" customFormat="1">
      <c r="A365" s="13"/>
      <c r="B365" s="237"/>
      <c r="C365" s="238"/>
      <c r="D365" s="239" t="s">
        <v>196</v>
      </c>
      <c r="E365" s="240" t="s">
        <v>1</v>
      </c>
      <c r="F365" s="241" t="s">
        <v>476</v>
      </c>
      <c r="G365" s="238"/>
      <c r="H365" s="242">
        <v>20.274000000000001</v>
      </c>
      <c r="I365" s="243"/>
      <c r="J365" s="238"/>
      <c r="K365" s="238"/>
      <c r="L365" s="244"/>
      <c r="M365" s="245"/>
      <c r="N365" s="246"/>
      <c r="O365" s="246"/>
      <c r="P365" s="246"/>
      <c r="Q365" s="246"/>
      <c r="R365" s="246"/>
      <c r="S365" s="246"/>
      <c r="T365" s="247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8" t="s">
        <v>196</v>
      </c>
      <c r="AU365" s="248" t="s">
        <v>86</v>
      </c>
      <c r="AV365" s="13" t="s">
        <v>86</v>
      </c>
      <c r="AW365" s="13" t="s">
        <v>32</v>
      </c>
      <c r="AX365" s="13" t="s">
        <v>76</v>
      </c>
      <c r="AY365" s="248" t="s">
        <v>116</v>
      </c>
    </row>
    <row r="366" s="13" customFormat="1">
      <c r="A366" s="13"/>
      <c r="B366" s="237"/>
      <c r="C366" s="238"/>
      <c r="D366" s="239" t="s">
        <v>196</v>
      </c>
      <c r="E366" s="240" t="s">
        <v>1</v>
      </c>
      <c r="F366" s="241" t="s">
        <v>477</v>
      </c>
      <c r="G366" s="238"/>
      <c r="H366" s="242">
        <v>-3.2200000000000002</v>
      </c>
      <c r="I366" s="243"/>
      <c r="J366" s="238"/>
      <c r="K366" s="238"/>
      <c r="L366" s="244"/>
      <c r="M366" s="245"/>
      <c r="N366" s="246"/>
      <c r="O366" s="246"/>
      <c r="P366" s="246"/>
      <c r="Q366" s="246"/>
      <c r="R366" s="246"/>
      <c r="S366" s="246"/>
      <c r="T366" s="247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8" t="s">
        <v>196</v>
      </c>
      <c r="AU366" s="248" t="s">
        <v>86</v>
      </c>
      <c r="AV366" s="13" t="s">
        <v>86</v>
      </c>
      <c r="AW366" s="13" t="s">
        <v>32</v>
      </c>
      <c r="AX366" s="13" t="s">
        <v>76</v>
      </c>
      <c r="AY366" s="248" t="s">
        <v>116</v>
      </c>
    </row>
    <row r="367" s="13" customFormat="1">
      <c r="A367" s="13"/>
      <c r="B367" s="237"/>
      <c r="C367" s="238"/>
      <c r="D367" s="239" t="s">
        <v>196</v>
      </c>
      <c r="E367" s="240" t="s">
        <v>1</v>
      </c>
      <c r="F367" s="241" t="s">
        <v>478</v>
      </c>
      <c r="G367" s="238"/>
      <c r="H367" s="242">
        <v>10.726000000000001</v>
      </c>
      <c r="I367" s="243"/>
      <c r="J367" s="238"/>
      <c r="K367" s="238"/>
      <c r="L367" s="244"/>
      <c r="M367" s="245"/>
      <c r="N367" s="246"/>
      <c r="O367" s="246"/>
      <c r="P367" s="246"/>
      <c r="Q367" s="246"/>
      <c r="R367" s="246"/>
      <c r="S367" s="246"/>
      <c r="T367" s="247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8" t="s">
        <v>196</v>
      </c>
      <c r="AU367" s="248" t="s">
        <v>86</v>
      </c>
      <c r="AV367" s="13" t="s">
        <v>86</v>
      </c>
      <c r="AW367" s="13" t="s">
        <v>32</v>
      </c>
      <c r="AX367" s="13" t="s">
        <v>76</v>
      </c>
      <c r="AY367" s="248" t="s">
        <v>116</v>
      </c>
    </row>
    <row r="368" s="13" customFormat="1">
      <c r="A368" s="13"/>
      <c r="B368" s="237"/>
      <c r="C368" s="238"/>
      <c r="D368" s="239" t="s">
        <v>196</v>
      </c>
      <c r="E368" s="240" t="s">
        <v>1</v>
      </c>
      <c r="F368" s="241" t="s">
        <v>479</v>
      </c>
      <c r="G368" s="238"/>
      <c r="H368" s="242">
        <v>-1.5760000000000001</v>
      </c>
      <c r="I368" s="243"/>
      <c r="J368" s="238"/>
      <c r="K368" s="238"/>
      <c r="L368" s="244"/>
      <c r="M368" s="245"/>
      <c r="N368" s="246"/>
      <c r="O368" s="246"/>
      <c r="P368" s="246"/>
      <c r="Q368" s="246"/>
      <c r="R368" s="246"/>
      <c r="S368" s="246"/>
      <c r="T368" s="247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8" t="s">
        <v>196</v>
      </c>
      <c r="AU368" s="248" t="s">
        <v>86</v>
      </c>
      <c r="AV368" s="13" t="s">
        <v>86</v>
      </c>
      <c r="AW368" s="13" t="s">
        <v>32</v>
      </c>
      <c r="AX368" s="13" t="s">
        <v>76</v>
      </c>
      <c r="AY368" s="248" t="s">
        <v>116</v>
      </c>
    </row>
    <row r="369" s="13" customFormat="1">
      <c r="A369" s="13"/>
      <c r="B369" s="237"/>
      <c r="C369" s="238"/>
      <c r="D369" s="239" t="s">
        <v>196</v>
      </c>
      <c r="E369" s="240" t="s">
        <v>1</v>
      </c>
      <c r="F369" s="241" t="s">
        <v>480</v>
      </c>
      <c r="G369" s="238"/>
      <c r="H369" s="242">
        <v>10.742000000000001</v>
      </c>
      <c r="I369" s="243"/>
      <c r="J369" s="238"/>
      <c r="K369" s="238"/>
      <c r="L369" s="244"/>
      <c r="M369" s="245"/>
      <c r="N369" s="246"/>
      <c r="O369" s="246"/>
      <c r="P369" s="246"/>
      <c r="Q369" s="246"/>
      <c r="R369" s="246"/>
      <c r="S369" s="246"/>
      <c r="T369" s="247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8" t="s">
        <v>196</v>
      </c>
      <c r="AU369" s="248" t="s">
        <v>86</v>
      </c>
      <c r="AV369" s="13" t="s">
        <v>86</v>
      </c>
      <c r="AW369" s="13" t="s">
        <v>32</v>
      </c>
      <c r="AX369" s="13" t="s">
        <v>76</v>
      </c>
      <c r="AY369" s="248" t="s">
        <v>116</v>
      </c>
    </row>
    <row r="370" s="13" customFormat="1">
      <c r="A370" s="13"/>
      <c r="B370" s="237"/>
      <c r="C370" s="238"/>
      <c r="D370" s="239" t="s">
        <v>196</v>
      </c>
      <c r="E370" s="240" t="s">
        <v>1</v>
      </c>
      <c r="F370" s="241" t="s">
        <v>481</v>
      </c>
      <c r="G370" s="238"/>
      <c r="H370" s="242">
        <v>11.085000000000001</v>
      </c>
      <c r="I370" s="243"/>
      <c r="J370" s="238"/>
      <c r="K370" s="238"/>
      <c r="L370" s="244"/>
      <c r="M370" s="245"/>
      <c r="N370" s="246"/>
      <c r="O370" s="246"/>
      <c r="P370" s="246"/>
      <c r="Q370" s="246"/>
      <c r="R370" s="246"/>
      <c r="S370" s="246"/>
      <c r="T370" s="247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8" t="s">
        <v>196</v>
      </c>
      <c r="AU370" s="248" t="s">
        <v>86</v>
      </c>
      <c r="AV370" s="13" t="s">
        <v>86</v>
      </c>
      <c r="AW370" s="13" t="s">
        <v>32</v>
      </c>
      <c r="AX370" s="13" t="s">
        <v>76</v>
      </c>
      <c r="AY370" s="248" t="s">
        <v>116</v>
      </c>
    </row>
    <row r="371" s="13" customFormat="1">
      <c r="A371" s="13"/>
      <c r="B371" s="237"/>
      <c r="C371" s="238"/>
      <c r="D371" s="239" t="s">
        <v>196</v>
      </c>
      <c r="E371" s="240" t="s">
        <v>1</v>
      </c>
      <c r="F371" s="241" t="s">
        <v>482</v>
      </c>
      <c r="G371" s="238"/>
      <c r="H371" s="242">
        <v>-2.9550000000000001</v>
      </c>
      <c r="I371" s="243"/>
      <c r="J371" s="238"/>
      <c r="K371" s="238"/>
      <c r="L371" s="244"/>
      <c r="M371" s="245"/>
      <c r="N371" s="246"/>
      <c r="O371" s="246"/>
      <c r="P371" s="246"/>
      <c r="Q371" s="246"/>
      <c r="R371" s="246"/>
      <c r="S371" s="246"/>
      <c r="T371" s="247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8" t="s">
        <v>196</v>
      </c>
      <c r="AU371" s="248" t="s">
        <v>86</v>
      </c>
      <c r="AV371" s="13" t="s">
        <v>86</v>
      </c>
      <c r="AW371" s="13" t="s">
        <v>32</v>
      </c>
      <c r="AX371" s="13" t="s">
        <v>76</v>
      </c>
      <c r="AY371" s="248" t="s">
        <v>116</v>
      </c>
    </row>
    <row r="372" s="13" customFormat="1">
      <c r="A372" s="13"/>
      <c r="B372" s="237"/>
      <c r="C372" s="238"/>
      <c r="D372" s="239" t="s">
        <v>196</v>
      </c>
      <c r="E372" s="240" t="s">
        <v>1</v>
      </c>
      <c r="F372" s="241" t="s">
        <v>483</v>
      </c>
      <c r="G372" s="238"/>
      <c r="H372" s="242">
        <v>21.254999999999999</v>
      </c>
      <c r="I372" s="243"/>
      <c r="J372" s="238"/>
      <c r="K372" s="238"/>
      <c r="L372" s="244"/>
      <c r="M372" s="245"/>
      <c r="N372" s="246"/>
      <c r="O372" s="246"/>
      <c r="P372" s="246"/>
      <c r="Q372" s="246"/>
      <c r="R372" s="246"/>
      <c r="S372" s="246"/>
      <c r="T372" s="247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8" t="s">
        <v>196</v>
      </c>
      <c r="AU372" s="248" t="s">
        <v>86</v>
      </c>
      <c r="AV372" s="13" t="s">
        <v>86</v>
      </c>
      <c r="AW372" s="13" t="s">
        <v>32</v>
      </c>
      <c r="AX372" s="13" t="s">
        <v>76</v>
      </c>
      <c r="AY372" s="248" t="s">
        <v>116</v>
      </c>
    </row>
    <row r="373" s="13" customFormat="1">
      <c r="A373" s="13"/>
      <c r="B373" s="237"/>
      <c r="C373" s="238"/>
      <c r="D373" s="239" t="s">
        <v>196</v>
      </c>
      <c r="E373" s="240" t="s">
        <v>1</v>
      </c>
      <c r="F373" s="241" t="s">
        <v>484</v>
      </c>
      <c r="G373" s="238"/>
      <c r="H373" s="242">
        <v>10.955</v>
      </c>
      <c r="I373" s="243"/>
      <c r="J373" s="238"/>
      <c r="K373" s="238"/>
      <c r="L373" s="244"/>
      <c r="M373" s="245"/>
      <c r="N373" s="246"/>
      <c r="O373" s="246"/>
      <c r="P373" s="246"/>
      <c r="Q373" s="246"/>
      <c r="R373" s="246"/>
      <c r="S373" s="246"/>
      <c r="T373" s="247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8" t="s">
        <v>196</v>
      </c>
      <c r="AU373" s="248" t="s">
        <v>86</v>
      </c>
      <c r="AV373" s="13" t="s">
        <v>86</v>
      </c>
      <c r="AW373" s="13" t="s">
        <v>32</v>
      </c>
      <c r="AX373" s="13" t="s">
        <v>76</v>
      </c>
      <c r="AY373" s="248" t="s">
        <v>116</v>
      </c>
    </row>
    <row r="374" s="13" customFormat="1">
      <c r="A374" s="13"/>
      <c r="B374" s="237"/>
      <c r="C374" s="238"/>
      <c r="D374" s="239" t="s">
        <v>196</v>
      </c>
      <c r="E374" s="240" t="s">
        <v>1</v>
      </c>
      <c r="F374" s="241" t="s">
        <v>485</v>
      </c>
      <c r="G374" s="238"/>
      <c r="H374" s="242">
        <v>-1.7729999999999999</v>
      </c>
      <c r="I374" s="243"/>
      <c r="J374" s="238"/>
      <c r="K374" s="238"/>
      <c r="L374" s="244"/>
      <c r="M374" s="245"/>
      <c r="N374" s="246"/>
      <c r="O374" s="246"/>
      <c r="P374" s="246"/>
      <c r="Q374" s="246"/>
      <c r="R374" s="246"/>
      <c r="S374" s="246"/>
      <c r="T374" s="247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8" t="s">
        <v>196</v>
      </c>
      <c r="AU374" s="248" t="s">
        <v>86</v>
      </c>
      <c r="AV374" s="13" t="s">
        <v>86</v>
      </c>
      <c r="AW374" s="13" t="s">
        <v>32</v>
      </c>
      <c r="AX374" s="13" t="s">
        <v>76</v>
      </c>
      <c r="AY374" s="248" t="s">
        <v>116</v>
      </c>
    </row>
    <row r="375" s="13" customFormat="1">
      <c r="A375" s="13"/>
      <c r="B375" s="237"/>
      <c r="C375" s="238"/>
      <c r="D375" s="239" t="s">
        <v>196</v>
      </c>
      <c r="E375" s="240" t="s">
        <v>1</v>
      </c>
      <c r="F375" s="241" t="s">
        <v>486</v>
      </c>
      <c r="G375" s="238"/>
      <c r="H375" s="242">
        <v>16.007000000000001</v>
      </c>
      <c r="I375" s="243"/>
      <c r="J375" s="238"/>
      <c r="K375" s="238"/>
      <c r="L375" s="244"/>
      <c r="M375" s="245"/>
      <c r="N375" s="246"/>
      <c r="O375" s="246"/>
      <c r="P375" s="246"/>
      <c r="Q375" s="246"/>
      <c r="R375" s="246"/>
      <c r="S375" s="246"/>
      <c r="T375" s="247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8" t="s">
        <v>196</v>
      </c>
      <c r="AU375" s="248" t="s">
        <v>86</v>
      </c>
      <c r="AV375" s="13" t="s">
        <v>86</v>
      </c>
      <c r="AW375" s="13" t="s">
        <v>32</v>
      </c>
      <c r="AX375" s="13" t="s">
        <v>76</v>
      </c>
      <c r="AY375" s="248" t="s">
        <v>116</v>
      </c>
    </row>
    <row r="376" s="13" customFormat="1">
      <c r="A376" s="13"/>
      <c r="B376" s="237"/>
      <c r="C376" s="238"/>
      <c r="D376" s="239" t="s">
        <v>196</v>
      </c>
      <c r="E376" s="240" t="s">
        <v>1</v>
      </c>
      <c r="F376" s="241" t="s">
        <v>479</v>
      </c>
      <c r="G376" s="238"/>
      <c r="H376" s="242">
        <v>-1.5760000000000001</v>
      </c>
      <c r="I376" s="243"/>
      <c r="J376" s="238"/>
      <c r="K376" s="238"/>
      <c r="L376" s="244"/>
      <c r="M376" s="245"/>
      <c r="N376" s="246"/>
      <c r="O376" s="246"/>
      <c r="P376" s="246"/>
      <c r="Q376" s="246"/>
      <c r="R376" s="246"/>
      <c r="S376" s="246"/>
      <c r="T376" s="247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8" t="s">
        <v>196</v>
      </c>
      <c r="AU376" s="248" t="s">
        <v>86</v>
      </c>
      <c r="AV376" s="13" t="s">
        <v>86</v>
      </c>
      <c r="AW376" s="13" t="s">
        <v>32</v>
      </c>
      <c r="AX376" s="13" t="s">
        <v>76</v>
      </c>
      <c r="AY376" s="248" t="s">
        <v>116</v>
      </c>
    </row>
    <row r="377" s="13" customFormat="1">
      <c r="A377" s="13"/>
      <c r="B377" s="237"/>
      <c r="C377" s="238"/>
      <c r="D377" s="239" t="s">
        <v>196</v>
      </c>
      <c r="E377" s="240" t="s">
        <v>1</v>
      </c>
      <c r="F377" s="241" t="s">
        <v>487</v>
      </c>
      <c r="G377" s="238"/>
      <c r="H377" s="242">
        <v>15.369</v>
      </c>
      <c r="I377" s="243"/>
      <c r="J377" s="238"/>
      <c r="K377" s="238"/>
      <c r="L377" s="244"/>
      <c r="M377" s="245"/>
      <c r="N377" s="246"/>
      <c r="O377" s="246"/>
      <c r="P377" s="246"/>
      <c r="Q377" s="246"/>
      <c r="R377" s="246"/>
      <c r="S377" s="246"/>
      <c r="T377" s="247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8" t="s">
        <v>196</v>
      </c>
      <c r="AU377" s="248" t="s">
        <v>86</v>
      </c>
      <c r="AV377" s="13" t="s">
        <v>86</v>
      </c>
      <c r="AW377" s="13" t="s">
        <v>32</v>
      </c>
      <c r="AX377" s="13" t="s">
        <v>76</v>
      </c>
      <c r="AY377" s="248" t="s">
        <v>116</v>
      </c>
    </row>
    <row r="378" s="13" customFormat="1">
      <c r="A378" s="13"/>
      <c r="B378" s="237"/>
      <c r="C378" s="238"/>
      <c r="D378" s="239" t="s">
        <v>196</v>
      </c>
      <c r="E378" s="240" t="s">
        <v>1</v>
      </c>
      <c r="F378" s="241" t="s">
        <v>488</v>
      </c>
      <c r="G378" s="238"/>
      <c r="H378" s="242">
        <v>29.43</v>
      </c>
      <c r="I378" s="243"/>
      <c r="J378" s="238"/>
      <c r="K378" s="238"/>
      <c r="L378" s="244"/>
      <c r="M378" s="245"/>
      <c r="N378" s="246"/>
      <c r="O378" s="246"/>
      <c r="P378" s="246"/>
      <c r="Q378" s="246"/>
      <c r="R378" s="246"/>
      <c r="S378" s="246"/>
      <c r="T378" s="247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8" t="s">
        <v>196</v>
      </c>
      <c r="AU378" s="248" t="s">
        <v>86</v>
      </c>
      <c r="AV378" s="13" t="s">
        <v>86</v>
      </c>
      <c r="AW378" s="13" t="s">
        <v>32</v>
      </c>
      <c r="AX378" s="13" t="s">
        <v>76</v>
      </c>
      <c r="AY378" s="248" t="s">
        <v>116</v>
      </c>
    </row>
    <row r="379" s="13" customFormat="1">
      <c r="A379" s="13"/>
      <c r="B379" s="237"/>
      <c r="C379" s="238"/>
      <c r="D379" s="239" t="s">
        <v>196</v>
      </c>
      <c r="E379" s="240" t="s">
        <v>1</v>
      </c>
      <c r="F379" s="241" t="s">
        <v>489</v>
      </c>
      <c r="G379" s="238"/>
      <c r="H379" s="242">
        <v>-2.1000000000000001</v>
      </c>
      <c r="I379" s="243"/>
      <c r="J379" s="238"/>
      <c r="K379" s="238"/>
      <c r="L379" s="244"/>
      <c r="M379" s="245"/>
      <c r="N379" s="246"/>
      <c r="O379" s="246"/>
      <c r="P379" s="246"/>
      <c r="Q379" s="246"/>
      <c r="R379" s="246"/>
      <c r="S379" s="246"/>
      <c r="T379" s="247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8" t="s">
        <v>196</v>
      </c>
      <c r="AU379" s="248" t="s">
        <v>86</v>
      </c>
      <c r="AV379" s="13" t="s">
        <v>86</v>
      </c>
      <c r="AW379" s="13" t="s">
        <v>32</v>
      </c>
      <c r="AX379" s="13" t="s">
        <v>76</v>
      </c>
      <c r="AY379" s="248" t="s">
        <v>116</v>
      </c>
    </row>
    <row r="380" s="15" customFormat="1">
      <c r="A380" s="15"/>
      <c r="B380" s="260"/>
      <c r="C380" s="261"/>
      <c r="D380" s="239" t="s">
        <v>196</v>
      </c>
      <c r="E380" s="262" t="s">
        <v>1</v>
      </c>
      <c r="F380" s="263" t="s">
        <v>490</v>
      </c>
      <c r="G380" s="261"/>
      <c r="H380" s="264">
        <v>132.64300000000003</v>
      </c>
      <c r="I380" s="265"/>
      <c r="J380" s="261"/>
      <c r="K380" s="261"/>
      <c r="L380" s="266"/>
      <c r="M380" s="267"/>
      <c r="N380" s="268"/>
      <c r="O380" s="268"/>
      <c r="P380" s="268"/>
      <c r="Q380" s="268"/>
      <c r="R380" s="268"/>
      <c r="S380" s="268"/>
      <c r="T380" s="269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70" t="s">
        <v>196</v>
      </c>
      <c r="AU380" s="270" t="s">
        <v>86</v>
      </c>
      <c r="AV380" s="15" t="s">
        <v>119</v>
      </c>
      <c r="AW380" s="15" t="s">
        <v>32</v>
      </c>
      <c r="AX380" s="15" t="s">
        <v>76</v>
      </c>
      <c r="AY380" s="270" t="s">
        <v>116</v>
      </c>
    </row>
    <row r="381" s="13" customFormat="1">
      <c r="A381" s="13"/>
      <c r="B381" s="237"/>
      <c r="C381" s="238"/>
      <c r="D381" s="239" t="s">
        <v>196</v>
      </c>
      <c r="E381" s="240" t="s">
        <v>1</v>
      </c>
      <c r="F381" s="241" t="s">
        <v>491</v>
      </c>
      <c r="G381" s="238"/>
      <c r="H381" s="242">
        <v>25.123999999999999</v>
      </c>
      <c r="I381" s="243"/>
      <c r="J381" s="238"/>
      <c r="K381" s="238"/>
      <c r="L381" s="244"/>
      <c r="M381" s="245"/>
      <c r="N381" s="246"/>
      <c r="O381" s="246"/>
      <c r="P381" s="246"/>
      <c r="Q381" s="246"/>
      <c r="R381" s="246"/>
      <c r="S381" s="246"/>
      <c r="T381" s="247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8" t="s">
        <v>196</v>
      </c>
      <c r="AU381" s="248" t="s">
        <v>86</v>
      </c>
      <c r="AV381" s="13" t="s">
        <v>86</v>
      </c>
      <c r="AW381" s="13" t="s">
        <v>32</v>
      </c>
      <c r="AX381" s="13" t="s">
        <v>76</v>
      </c>
      <c r="AY381" s="248" t="s">
        <v>116</v>
      </c>
    </row>
    <row r="382" s="13" customFormat="1">
      <c r="A382" s="13"/>
      <c r="B382" s="237"/>
      <c r="C382" s="238"/>
      <c r="D382" s="239" t="s">
        <v>196</v>
      </c>
      <c r="E382" s="240" t="s">
        <v>1</v>
      </c>
      <c r="F382" s="241" t="s">
        <v>492</v>
      </c>
      <c r="G382" s="238"/>
      <c r="H382" s="242">
        <v>31.917999999999999</v>
      </c>
      <c r="I382" s="243"/>
      <c r="J382" s="238"/>
      <c r="K382" s="238"/>
      <c r="L382" s="244"/>
      <c r="M382" s="245"/>
      <c r="N382" s="246"/>
      <c r="O382" s="246"/>
      <c r="P382" s="246"/>
      <c r="Q382" s="246"/>
      <c r="R382" s="246"/>
      <c r="S382" s="246"/>
      <c r="T382" s="247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8" t="s">
        <v>196</v>
      </c>
      <c r="AU382" s="248" t="s">
        <v>86</v>
      </c>
      <c r="AV382" s="13" t="s">
        <v>86</v>
      </c>
      <c r="AW382" s="13" t="s">
        <v>32</v>
      </c>
      <c r="AX382" s="13" t="s">
        <v>76</v>
      </c>
      <c r="AY382" s="248" t="s">
        <v>116</v>
      </c>
    </row>
    <row r="383" s="13" customFormat="1">
      <c r="A383" s="13"/>
      <c r="B383" s="237"/>
      <c r="C383" s="238"/>
      <c r="D383" s="239" t="s">
        <v>196</v>
      </c>
      <c r="E383" s="240" t="s">
        <v>1</v>
      </c>
      <c r="F383" s="241" t="s">
        <v>493</v>
      </c>
      <c r="G383" s="238"/>
      <c r="H383" s="242">
        <v>32.755000000000003</v>
      </c>
      <c r="I383" s="243"/>
      <c r="J383" s="238"/>
      <c r="K383" s="238"/>
      <c r="L383" s="244"/>
      <c r="M383" s="245"/>
      <c r="N383" s="246"/>
      <c r="O383" s="246"/>
      <c r="P383" s="246"/>
      <c r="Q383" s="246"/>
      <c r="R383" s="246"/>
      <c r="S383" s="246"/>
      <c r="T383" s="247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8" t="s">
        <v>196</v>
      </c>
      <c r="AU383" s="248" t="s">
        <v>86</v>
      </c>
      <c r="AV383" s="13" t="s">
        <v>86</v>
      </c>
      <c r="AW383" s="13" t="s">
        <v>32</v>
      </c>
      <c r="AX383" s="13" t="s">
        <v>76</v>
      </c>
      <c r="AY383" s="248" t="s">
        <v>116</v>
      </c>
    </row>
    <row r="384" s="13" customFormat="1">
      <c r="A384" s="13"/>
      <c r="B384" s="237"/>
      <c r="C384" s="238"/>
      <c r="D384" s="239" t="s">
        <v>196</v>
      </c>
      <c r="E384" s="240" t="s">
        <v>1</v>
      </c>
      <c r="F384" s="241" t="s">
        <v>494</v>
      </c>
      <c r="G384" s="238"/>
      <c r="H384" s="242">
        <v>31.917999999999999</v>
      </c>
      <c r="I384" s="243"/>
      <c r="J384" s="238"/>
      <c r="K384" s="238"/>
      <c r="L384" s="244"/>
      <c r="M384" s="245"/>
      <c r="N384" s="246"/>
      <c r="O384" s="246"/>
      <c r="P384" s="246"/>
      <c r="Q384" s="246"/>
      <c r="R384" s="246"/>
      <c r="S384" s="246"/>
      <c r="T384" s="247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8" t="s">
        <v>196</v>
      </c>
      <c r="AU384" s="248" t="s">
        <v>86</v>
      </c>
      <c r="AV384" s="13" t="s">
        <v>86</v>
      </c>
      <c r="AW384" s="13" t="s">
        <v>32</v>
      </c>
      <c r="AX384" s="13" t="s">
        <v>76</v>
      </c>
      <c r="AY384" s="248" t="s">
        <v>116</v>
      </c>
    </row>
    <row r="385" s="13" customFormat="1">
      <c r="A385" s="13"/>
      <c r="B385" s="237"/>
      <c r="C385" s="238"/>
      <c r="D385" s="239" t="s">
        <v>196</v>
      </c>
      <c r="E385" s="240" t="s">
        <v>1</v>
      </c>
      <c r="F385" s="241" t="s">
        <v>495</v>
      </c>
      <c r="G385" s="238"/>
      <c r="H385" s="242">
        <v>32.503999999999998</v>
      </c>
      <c r="I385" s="243"/>
      <c r="J385" s="238"/>
      <c r="K385" s="238"/>
      <c r="L385" s="244"/>
      <c r="M385" s="245"/>
      <c r="N385" s="246"/>
      <c r="O385" s="246"/>
      <c r="P385" s="246"/>
      <c r="Q385" s="246"/>
      <c r="R385" s="246"/>
      <c r="S385" s="246"/>
      <c r="T385" s="247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8" t="s">
        <v>196</v>
      </c>
      <c r="AU385" s="248" t="s">
        <v>86</v>
      </c>
      <c r="AV385" s="13" t="s">
        <v>86</v>
      </c>
      <c r="AW385" s="13" t="s">
        <v>32</v>
      </c>
      <c r="AX385" s="13" t="s">
        <v>76</v>
      </c>
      <c r="AY385" s="248" t="s">
        <v>116</v>
      </c>
    </row>
    <row r="386" s="13" customFormat="1">
      <c r="A386" s="13"/>
      <c r="B386" s="237"/>
      <c r="C386" s="238"/>
      <c r="D386" s="239" t="s">
        <v>196</v>
      </c>
      <c r="E386" s="240" t="s">
        <v>1</v>
      </c>
      <c r="F386" s="241" t="s">
        <v>496</v>
      </c>
      <c r="G386" s="238"/>
      <c r="H386" s="242">
        <v>-4.7279999999999998</v>
      </c>
      <c r="I386" s="243"/>
      <c r="J386" s="238"/>
      <c r="K386" s="238"/>
      <c r="L386" s="244"/>
      <c r="M386" s="245"/>
      <c r="N386" s="246"/>
      <c r="O386" s="246"/>
      <c r="P386" s="246"/>
      <c r="Q386" s="246"/>
      <c r="R386" s="246"/>
      <c r="S386" s="246"/>
      <c r="T386" s="247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8" t="s">
        <v>196</v>
      </c>
      <c r="AU386" s="248" t="s">
        <v>86</v>
      </c>
      <c r="AV386" s="13" t="s">
        <v>86</v>
      </c>
      <c r="AW386" s="13" t="s">
        <v>32</v>
      </c>
      <c r="AX386" s="13" t="s">
        <v>76</v>
      </c>
      <c r="AY386" s="248" t="s">
        <v>116</v>
      </c>
    </row>
    <row r="387" s="13" customFormat="1">
      <c r="A387" s="13"/>
      <c r="B387" s="237"/>
      <c r="C387" s="238"/>
      <c r="D387" s="239" t="s">
        <v>196</v>
      </c>
      <c r="E387" s="240" t="s">
        <v>1</v>
      </c>
      <c r="F387" s="241" t="s">
        <v>497</v>
      </c>
      <c r="G387" s="238"/>
      <c r="H387" s="242">
        <v>-2.6600000000000001</v>
      </c>
      <c r="I387" s="243"/>
      <c r="J387" s="238"/>
      <c r="K387" s="238"/>
      <c r="L387" s="244"/>
      <c r="M387" s="245"/>
      <c r="N387" s="246"/>
      <c r="O387" s="246"/>
      <c r="P387" s="246"/>
      <c r="Q387" s="246"/>
      <c r="R387" s="246"/>
      <c r="S387" s="246"/>
      <c r="T387" s="247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8" t="s">
        <v>196</v>
      </c>
      <c r="AU387" s="248" t="s">
        <v>86</v>
      </c>
      <c r="AV387" s="13" t="s">
        <v>86</v>
      </c>
      <c r="AW387" s="13" t="s">
        <v>32</v>
      </c>
      <c r="AX387" s="13" t="s">
        <v>76</v>
      </c>
      <c r="AY387" s="248" t="s">
        <v>116</v>
      </c>
    </row>
    <row r="388" s="15" customFormat="1">
      <c r="A388" s="15"/>
      <c r="B388" s="260"/>
      <c r="C388" s="261"/>
      <c r="D388" s="239" t="s">
        <v>196</v>
      </c>
      <c r="E388" s="262" t="s">
        <v>1</v>
      </c>
      <c r="F388" s="263" t="s">
        <v>498</v>
      </c>
      <c r="G388" s="261"/>
      <c r="H388" s="264">
        <v>146.83099999999999</v>
      </c>
      <c r="I388" s="265"/>
      <c r="J388" s="261"/>
      <c r="K388" s="261"/>
      <c r="L388" s="266"/>
      <c r="M388" s="267"/>
      <c r="N388" s="268"/>
      <c r="O388" s="268"/>
      <c r="P388" s="268"/>
      <c r="Q388" s="268"/>
      <c r="R388" s="268"/>
      <c r="S388" s="268"/>
      <c r="T388" s="269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70" t="s">
        <v>196</v>
      </c>
      <c r="AU388" s="270" t="s">
        <v>86</v>
      </c>
      <c r="AV388" s="15" t="s">
        <v>119</v>
      </c>
      <c r="AW388" s="15" t="s">
        <v>32</v>
      </c>
      <c r="AX388" s="15" t="s">
        <v>76</v>
      </c>
      <c r="AY388" s="270" t="s">
        <v>116</v>
      </c>
    </row>
    <row r="389" s="13" customFormat="1">
      <c r="A389" s="13"/>
      <c r="B389" s="237"/>
      <c r="C389" s="238"/>
      <c r="D389" s="239" t="s">
        <v>196</v>
      </c>
      <c r="E389" s="240" t="s">
        <v>1</v>
      </c>
      <c r="F389" s="241" t="s">
        <v>499</v>
      </c>
      <c r="G389" s="238"/>
      <c r="H389" s="242">
        <v>25.123999999999999</v>
      </c>
      <c r="I389" s="243"/>
      <c r="J389" s="238"/>
      <c r="K389" s="238"/>
      <c r="L389" s="244"/>
      <c r="M389" s="245"/>
      <c r="N389" s="246"/>
      <c r="O389" s="246"/>
      <c r="P389" s="246"/>
      <c r="Q389" s="246"/>
      <c r="R389" s="246"/>
      <c r="S389" s="246"/>
      <c r="T389" s="247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8" t="s">
        <v>196</v>
      </c>
      <c r="AU389" s="248" t="s">
        <v>86</v>
      </c>
      <c r="AV389" s="13" t="s">
        <v>86</v>
      </c>
      <c r="AW389" s="13" t="s">
        <v>32</v>
      </c>
      <c r="AX389" s="13" t="s">
        <v>76</v>
      </c>
      <c r="AY389" s="248" t="s">
        <v>116</v>
      </c>
    </row>
    <row r="390" s="13" customFormat="1">
      <c r="A390" s="13"/>
      <c r="B390" s="237"/>
      <c r="C390" s="238"/>
      <c r="D390" s="239" t="s">
        <v>196</v>
      </c>
      <c r="E390" s="240" t="s">
        <v>1</v>
      </c>
      <c r="F390" s="241" t="s">
        <v>500</v>
      </c>
      <c r="G390" s="238"/>
      <c r="H390" s="242">
        <v>32.755000000000003</v>
      </c>
      <c r="I390" s="243"/>
      <c r="J390" s="238"/>
      <c r="K390" s="238"/>
      <c r="L390" s="244"/>
      <c r="M390" s="245"/>
      <c r="N390" s="246"/>
      <c r="O390" s="246"/>
      <c r="P390" s="246"/>
      <c r="Q390" s="246"/>
      <c r="R390" s="246"/>
      <c r="S390" s="246"/>
      <c r="T390" s="247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8" t="s">
        <v>196</v>
      </c>
      <c r="AU390" s="248" t="s">
        <v>86</v>
      </c>
      <c r="AV390" s="13" t="s">
        <v>86</v>
      </c>
      <c r="AW390" s="13" t="s">
        <v>32</v>
      </c>
      <c r="AX390" s="13" t="s">
        <v>76</v>
      </c>
      <c r="AY390" s="248" t="s">
        <v>116</v>
      </c>
    </row>
    <row r="391" s="13" customFormat="1">
      <c r="A391" s="13"/>
      <c r="B391" s="237"/>
      <c r="C391" s="238"/>
      <c r="D391" s="239" t="s">
        <v>196</v>
      </c>
      <c r="E391" s="240" t="s">
        <v>1</v>
      </c>
      <c r="F391" s="241" t="s">
        <v>501</v>
      </c>
      <c r="G391" s="238"/>
      <c r="H391" s="242">
        <v>32.755000000000003</v>
      </c>
      <c r="I391" s="243"/>
      <c r="J391" s="238"/>
      <c r="K391" s="238"/>
      <c r="L391" s="244"/>
      <c r="M391" s="245"/>
      <c r="N391" s="246"/>
      <c r="O391" s="246"/>
      <c r="P391" s="246"/>
      <c r="Q391" s="246"/>
      <c r="R391" s="246"/>
      <c r="S391" s="246"/>
      <c r="T391" s="247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8" t="s">
        <v>196</v>
      </c>
      <c r="AU391" s="248" t="s">
        <v>86</v>
      </c>
      <c r="AV391" s="13" t="s">
        <v>86</v>
      </c>
      <c r="AW391" s="13" t="s">
        <v>32</v>
      </c>
      <c r="AX391" s="13" t="s">
        <v>76</v>
      </c>
      <c r="AY391" s="248" t="s">
        <v>116</v>
      </c>
    </row>
    <row r="392" s="13" customFormat="1">
      <c r="A392" s="13"/>
      <c r="B392" s="237"/>
      <c r="C392" s="238"/>
      <c r="D392" s="239" t="s">
        <v>196</v>
      </c>
      <c r="E392" s="240" t="s">
        <v>1</v>
      </c>
      <c r="F392" s="241" t="s">
        <v>502</v>
      </c>
      <c r="G392" s="238"/>
      <c r="H392" s="242">
        <v>31.917999999999999</v>
      </c>
      <c r="I392" s="243"/>
      <c r="J392" s="238"/>
      <c r="K392" s="238"/>
      <c r="L392" s="244"/>
      <c r="M392" s="245"/>
      <c r="N392" s="246"/>
      <c r="O392" s="246"/>
      <c r="P392" s="246"/>
      <c r="Q392" s="246"/>
      <c r="R392" s="246"/>
      <c r="S392" s="246"/>
      <c r="T392" s="247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8" t="s">
        <v>196</v>
      </c>
      <c r="AU392" s="248" t="s">
        <v>86</v>
      </c>
      <c r="AV392" s="13" t="s">
        <v>86</v>
      </c>
      <c r="AW392" s="13" t="s">
        <v>32</v>
      </c>
      <c r="AX392" s="13" t="s">
        <v>76</v>
      </c>
      <c r="AY392" s="248" t="s">
        <v>116</v>
      </c>
    </row>
    <row r="393" s="13" customFormat="1">
      <c r="A393" s="13"/>
      <c r="B393" s="237"/>
      <c r="C393" s="238"/>
      <c r="D393" s="239" t="s">
        <v>196</v>
      </c>
      <c r="E393" s="240" t="s">
        <v>1</v>
      </c>
      <c r="F393" s="241" t="s">
        <v>503</v>
      </c>
      <c r="G393" s="238"/>
      <c r="H393" s="242">
        <v>32.503999999999998</v>
      </c>
      <c r="I393" s="243"/>
      <c r="J393" s="238"/>
      <c r="K393" s="238"/>
      <c r="L393" s="244"/>
      <c r="M393" s="245"/>
      <c r="N393" s="246"/>
      <c r="O393" s="246"/>
      <c r="P393" s="246"/>
      <c r="Q393" s="246"/>
      <c r="R393" s="246"/>
      <c r="S393" s="246"/>
      <c r="T393" s="247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8" t="s">
        <v>196</v>
      </c>
      <c r="AU393" s="248" t="s">
        <v>86</v>
      </c>
      <c r="AV393" s="13" t="s">
        <v>86</v>
      </c>
      <c r="AW393" s="13" t="s">
        <v>32</v>
      </c>
      <c r="AX393" s="13" t="s">
        <v>76</v>
      </c>
      <c r="AY393" s="248" t="s">
        <v>116</v>
      </c>
    </row>
    <row r="394" s="13" customFormat="1">
      <c r="A394" s="13"/>
      <c r="B394" s="237"/>
      <c r="C394" s="238"/>
      <c r="D394" s="239" t="s">
        <v>196</v>
      </c>
      <c r="E394" s="240" t="s">
        <v>1</v>
      </c>
      <c r="F394" s="241" t="s">
        <v>496</v>
      </c>
      <c r="G394" s="238"/>
      <c r="H394" s="242">
        <v>-4.7279999999999998</v>
      </c>
      <c r="I394" s="243"/>
      <c r="J394" s="238"/>
      <c r="K394" s="238"/>
      <c r="L394" s="244"/>
      <c r="M394" s="245"/>
      <c r="N394" s="246"/>
      <c r="O394" s="246"/>
      <c r="P394" s="246"/>
      <c r="Q394" s="246"/>
      <c r="R394" s="246"/>
      <c r="S394" s="246"/>
      <c r="T394" s="247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8" t="s">
        <v>196</v>
      </c>
      <c r="AU394" s="248" t="s">
        <v>86</v>
      </c>
      <c r="AV394" s="13" t="s">
        <v>86</v>
      </c>
      <c r="AW394" s="13" t="s">
        <v>32</v>
      </c>
      <c r="AX394" s="13" t="s">
        <v>76</v>
      </c>
      <c r="AY394" s="248" t="s">
        <v>116</v>
      </c>
    </row>
    <row r="395" s="13" customFormat="1">
      <c r="A395" s="13"/>
      <c r="B395" s="237"/>
      <c r="C395" s="238"/>
      <c r="D395" s="239" t="s">
        <v>196</v>
      </c>
      <c r="E395" s="240" t="s">
        <v>1</v>
      </c>
      <c r="F395" s="241" t="s">
        <v>497</v>
      </c>
      <c r="G395" s="238"/>
      <c r="H395" s="242">
        <v>-2.6600000000000001</v>
      </c>
      <c r="I395" s="243"/>
      <c r="J395" s="238"/>
      <c r="K395" s="238"/>
      <c r="L395" s="244"/>
      <c r="M395" s="245"/>
      <c r="N395" s="246"/>
      <c r="O395" s="246"/>
      <c r="P395" s="246"/>
      <c r="Q395" s="246"/>
      <c r="R395" s="246"/>
      <c r="S395" s="246"/>
      <c r="T395" s="247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8" t="s">
        <v>196</v>
      </c>
      <c r="AU395" s="248" t="s">
        <v>86</v>
      </c>
      <c r="AV395" s="13" t="s">
        <v>86</v>
      </c>
      <c r="AW395" s="13" t="s">
        <v>32</v>
      </c>
      <c r="AX395" s="13" t="s">
        <v>76</v>
      </c>
      <c r="AY395" s="248" t="s">
        <v>116</v>
      </c>
    </row>
    <row r="396" s="15" customFormat="1">
      <c r="A396" s="15"/>
      <c r="B396" s="260"/>
      <c r="C396" s="261"/>
      <c r="D396" s="239" t="s">
        <v>196</v>
      </c>
      <c r="E396" s="262" t="s">
        <v>1</v>
      </c>
      <c r="F396" s="263" t="s">
        <v>504</v>
      </c>
      <c r="G396" s="261"/>
      <c r="H396" s="264">
        <v>147.66800000000001</v>
      </c>
      <c r="I396" s="265"/>
      <c r="J396" s="261"/>
      <c r="K396" s="261"/>
      <c r="L396" s="266"/>
      <c r="M396" s="267"/>
      <c r="N396" s="268"/>
      <c r="O396" s="268"/>
      <c r="P396" s="268"/>
      <c r="Q396" s="268"/>
      <c r="R396" s="268"/>
      <c r="S396" s="268"/>
      <c r="T396" s="269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70" t="s">
        <v>196</v>
      </c>
      <c r="AU396" s="270" t="s">
        <v>86</v>
      </c>
      <c r="AV396" s="15" t="s">
        <v>119</v>
      </c>
      <c r="AW396" s="15" t="s">
        <v>32</v>
      </c>
      <c r="AX396" s="15" t="s">
        <v>76</v>
      </c>
      <c r="AY396" s="270" t="s">
        <v>116</v>
      </c>
    </row>
    <row r="397" s="13" customFormat="1">
      <c r="A397" s="13"/>
      <c r="B397" s="237"/>
      <c r="C397" s="238"/>
      <c r="D397" s="239" t="s">
        <v>196</v>
      </c>
      <c r="E397" s="240" t="s">
        <v>1</v>
      </c>
      <c r="F397" s="241" t="s">
        <v>505</v>
      </c>
      <c r="G397" s="238"/>
      <c r="H397" s="242">
        <v>33.450000000000003</v>
      </c>
      <c r="I397" s="243"/>
      <c r="J397" s="238"/>
      <c r="K397" s="238"/>
      <c r="L397" s="244"/>
      <c r="M397" s="245"/>
      <c r="N397" s="246"/>
      <c r="O397" s="246"/>
      <c r="P397" s="246"/>
      <c r="Q397" s="246"/>
      <c r="R397" s="246"/>
      <c r="S397" s="246"/>
      <c r="T397" s="247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8" t="s">
        <v>196</v>
      </c>
      <c r="AU397" s="248" t="s">
        <v>86</v>
      </c>
      <c r="AV397" s="13" t="s">
        <v>86</v>
      </c>
      <c r="AW397" s="13" t="s">
        <v>32</v>
      </c>
      <c r="AX397" s="13" t="s">
        <v>76</v>
      </c>
      <c r="AY397" s="248" t="s">
        <v>116</v>
      </c>
    </row>
    <row r="398" s="13" customFormat="1">
      <c r="A398" s="13"/>
      <c r="B398" s="237"/>
      <c r="C398" s="238"/>
      <c r="D398" s="239" t="s">
        <v>196</v>
      </c>
      <c r="E398" s="240" t="s">
        <v>1</v>
      </c>
      <c r="F398" s="241" t="s">
        <v>479</v>
      </c>
      <c r="G398" s="238"/>
      <c r="H398" s="242">
        <v>-1.5760000000000001</v>
      </c>
      <c r="I398" s="243"/>
      <c r="J398" s="238"/>
      <c r="K398" s="238"/>
      <c r="L398" s="244"/>
      <c r="M398" s="245"/>
      <c r="N398" s="246"/>
      <c r="O398" s="246"/>
      <c r="P398" s="246"/>
      <c r="Q398" s="246"/>
      <c r="R398" s="246"/>
      <c r="S398" s="246"/>
      <c r="T398" s="247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8" t="s">
        <v>196</v>
      </c>
      <c r="AU398" s="248" t="s">
        <v>86</v>
      </c>
      <c r="AV398" s="13" t="s">
        <v>86</v>
      </c>
      <c r="AW398" s="13" t="s">
        <v>32</v>
      </c>
      <c r="AX398" s="13" t="s">
        <v>76</v>
      </c>
      <c r="AY398" s="248" t="s">
        <v>116</v>
      </c>
    </row>
    <row r="399" s="13" customFormat="1">
      <c r="A399" s="13"/>
      <c r="B399" s="237"/>
      <c r="C399" s="238"/>
      <c r="D399" s="239" t="s">
        <v>196</v>
      </c>
      <c r="E399" s="240" t="s">
        <v>1</v>
      </c>
      <c r="F399" s="241" t="s">
        <v>497</v>
      </c>
      <c r="G399" s="238"/>
      <c r="H399" s="242">
        <v>-2.6600000000000001</v>
      </c>
      <c r="I399" s="243"/>
      <c r="J399" s="238"/>
      <c r="K399" s="238"/>
      <c r="L399" s="244"/>
      <c r="M399" s="245"/>
      <c r="N399" s="246"/>
      <c r="O399" s="246"/>
      <c r="P399" s="246"/>
      <c r="Q399" s="246"/>
      <c r="R399" s="246"/>
      <c r="S399" s="246"/>
      <c r="T399" s="247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8" t="s">
        <v>196</v>
      </c>
      <c r="AU399" s="248" t="s">
        <v>86</v>
      </c>
      <c r="AV399" s="13" t="s">
        <v>86</v>
      </c>
      <c r="AW399" s="13" t="s">
        <v>32</v>
      </c>
      <c r="AX399" s="13" t="s">
        <v>76</v>
      </c>
      <c r="AY399" s="248" t="s">
        <v>116</v>
      </c>
    </row>
    <row r="400" s="13" customFormat="1">
      <c r="A400" s="13"/>
      <c r="B400" s="237"/>
      <c r="C400" s="238"/>
      <c r="D400" s="239" t="s">
        <v>196</v>
      </c>
      <c r="E400" s="240" t="s">
        <v>1</v>
      </c>
      <c r="F400" s="241" t="s">
        <v>506</v>
      </c>
      <c r="G400" s="238"/>
      <c r="H400" s="242">
        <v>19.917999999999999</v>
      </c>
      <c r="I400" s="243"/>
      <c r="J400" s="238"/>
      <c r="K400" s="238"/>
      <c r="L400" s="244"/>
      <c r="M400" s="245"/>
      <c r="N400" s="246"/>
      <c r="O400" s="246"/>
      <c r="P400" s="246"/>
      <c r="Q400" s="246"/>
      <c r="R400" s="246"/>
      <c r="S400" s="246"/>
      <c r="T400" s="247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8" t="s">
        <v>196</v>
      </c>
      <c r="AU400" s="248" t="s">
        <v>86</v>
      </c>
      <c r="AV400" s="13" t="s">
        <v>86</v>
      </c>
      <c r="AW400" s="13" t="s">
        <v>32</v>
      </c>
      <c r="AX400" s="13" t="s">
        <v>76</v>
      </c>
      <c r="AY400" s="248" t="s">
        <v>116</v>
      </c>
    </row>
    <row r="401" s="15" customFormat="1">
      <c r="A401" s="15"/>
      <c r="B401" s="260"/>
      <c r="C401" s="261"/>
      <c r="D401" s="239" t="s">
        <v>196</v>
      </c>
      <c r="E401" s="262" t="s">
        <v>1</v>
      </c>
      <c r="F401" s="263" t="s">
        <v>507</v>
      </c>
      <c r="G401" s="261"/>
      <c r="H401" s="264">
        <v>49.132000000000005</v>
      </c>
      <c r="I401" s="265"/>
      <c r="J401" s="261"/>
      <c r="K401" s="261"/>
      <c r="L401" s="266"/>
      <c r="M401" s="267"/>
      <c r="N401" s="268"/>
      <c r="O401" s="268"/>
      <c r="P401" s="268"/>
      <c r="Q401" s="268"/>
      <c r="R401" s="268"/>
      <c r="S401" s="268"/>
      <c r="T401" s="269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70" t="s">
        <v>196</v>
      </c>
      <c r="AU401" s="270" t="s">
        <v>86</v>
      </c>
      <c r="AV401" s="15" t="s">
        <v>119</v>
      </c>
      <c r="AW401" s="15" t="s">
        <v>32</v>
      </c>
      <c r="AX401" s="15" t="s">
        <v>76</v>
      </c>
      <c r="AY401" s="270" t="s">
        <v>116</v>
      </c>
    </row>
    <row r="402" s="14" customFormat="1">
      <c r="A402" s="14"/>
      <c r="B402" s="249"/>
      <c r="C402" s="250"/>
      <c r="D402" s="239" t="s">
        <v>196</v>
      </c>
      <c r="E402" s="251" t="s">
        <v>1</v>
      </c>
      <c r="F402" s="252" t="s">
        <v>201</v>
      </c>
      <c r="G402" s="250"/>
      <c r="H402" s="253">
        <v>476.27399999999994</v>
      </c>
      <c r="I402" s="254"/>
      <c r="J402" s="250"/>
      <c r="K402" s="250"/>
      <c r="L402" s="255"/>
      <c r="M402" s="256"/>
      <c r="N402" s="257"/>
      <c r="O402" s="257"/>
      <c r="P402" s="257"/>
      <c r="Q402" s="257"/>
      <c r="R402" s="257"/>
      <c r="S402" s="257"/>
      <c r="T402" s="258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9" t="s">
        <v>196</v>
      </c>
      <c r="AU402" s="259" t="s">
        <v>86</v>
      </c>
      <c r="AV402" s="14" t="s">
        <v>126</v>
      </c>
      <c r="AW402" s="14" t="s">
        <v>32</v>
      </c>
      <c r="AX402" s="14" t="s">
        <v>81</v>
      </c>
      <c r="AY402" s="259" t="s">
        <v>116</v>
      </c>
    </row>
    <row r="403" s="2" customFormat="1" ht="49.05" customHeight="1">
      <c r="A403" s="38"/>
      <c r="B403" s="39"/>
      <c r="C403" s="216" t="s">
        <v>508</v>
      </c>
      <c r="D403" s="216" t="s">
        <v>120</v>
      </c>
      <c r="E403" s="217" t="s">
        <v>509</v>
      </c>
      <c r="F403" s="218" t="s">
        <v>510</v>
      </c>
      <c r="G403" s="219" t="s">
        <v>262</v>
      </c>
      <c r="H403" s="220">
        <v>147.541</v>
      </c>
      <c r="I403" s="221"/>
      <c r="J403" s="222">
        <f>ROUND(I403*H403,2)</f>
        <v>0</v>
      </c>
      <c r="K403" s="223"/>
      <c r="L403" s="44"/>
      <c r="M403" s="224" t="s">
        <v>1</v>
      </c>
      <c r="N403" s="225" t="s">
        <v>41</v>
      </c>
      <c r="O403" s="91"/>
      <c r="P403" s="226">
        <f>O403*H403</f>
        <v>0</v>
      </c>
      <c r="Q403" s="226">
        <v>0.20147000000000001</v>
      </c>
      <c r="R403" s="226">
        <f>Q403*H403</f>
        <v>29.725085270000001</v>
      </c>
      <c r="S403" s="226">
        <v>0</v>
      </c>
      <c r="T403" s="227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28" t="s">
        <v>126</v>
      </c>
      <c r="AT403" s="228" t="s">
        <v>120</v>
      </c>
      <c r="AU403" s="228" t="s">
        <v>86</v>
      </c>
      <c r="AY403" s="17" t="s">
        <v>116</v>
      </c>
      <c r="BE403" s="229">
        <f>IF(N403="základní",J403,0)</f>
        <v>0</v>
      </c>
      <c r="BF403" s="229">
        <f>IF(N403="snížená",J403,0)</f>
        <v>0</v>
      </c>
      <c r="BG403" s="229">
        <f>IF(N403="zákl. přenesená",J403,0)</f>
        <v>0</v>
      </c>
      <c r="BH403" s="229">
        <f>IF(N403="sníž. přenesená",J403,0)</f>
        <v>0</v>
      </c>
      <c r="BI403" s="229">
        <f>IF(N403="nulová",J403,0)</f>
        <v>0</v>
      </c>
      <c r="BJ403" s="17" t="s">
        <v>81</v>
      </c>
      <c r="BK403" s="229">
        <f>ROUND(I403*H403,2)</f>
        <v>0</v>
      </c>
      <c r="BL403" s="17" t="s">
        <v>126</v>
      </c>
      <c r="BM403" s="228" t="s">
        <v>511</v>
      </c>
    </row>
    <row r="404" s="13" customFormat="1">
      <c r="A404" s="13"/>
      <c r="B404" s="237"/>
      <c r="C404" s="238"/>
      <c r="D404" s="239" t="s">
        <v>196</v>
      </c>
      <c r="E404" s="240" t="s">
        <v>1</v>
      </c>
      <c r="F404" s="241" t="s">
        <v>512</v>
      </c>
      <c r="G404" s="238"/>
      <c r="H404" s="242">
        <v>20.274000000000001</v>
      </c>
      <c r="I404" s="243"/>
      <c r="J404" s="238"/>
      <c r="K404" s="238"/>
      <c r="L404" s="244"/>
      <c r="M404" s="245"/>
      <c r="N404" s="246"/>
      <c r="O404" s="246"/>
      <c r="P404" s="246"/>
      <c r="Q404" s="246"/>
      <c r="R404" s="246"/>
      <c r="S404" s="246"/>
      <c r="T404" s="247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8" t="s">
        <v>196</v>
      </c>
      <c r="AU404" s="248" t="s">
        <v>86</v>
      </c>
      <c r="AV404" s="13" t="s">
        <v>86</v>
      </c>
      <c r="AW404" s="13" t="s">
        <v>32</v>
      </c>
      <c r="AX404" s="13" t="s">
        <v>76</v>
      </c>
      <c r="AY404" s="248" t="s">
        <v>116</v>
      </c>
    </row>
    <row r="405" s="15" customFormat="1">
      <c r="A405" s="15"/>
      <c r="B405" s="260"/>
      <c r="C405" s="261"/>
      <c r="D405" s="239" t="s">
        <v>196</v>
      </c>
      <c r="E405" s="262" t="s">
        <v>1</v>
      </c>
      <c r="F405" s="263" t="s">
        <v>490</v>
      </c>
      <c r="G405" s="261"/>
      <c r="H405" s="264">
        <v>20.274000000000001</v>
      </c>
      <c r="I405" s="265"/>
      <c r="J405" s="261"/>
      <c r="K405" s="261"/>
      <c r="L405" s="266"/>
      <c r="M405" s="267"/>
      <c r="N405" s="268"/>
      <c r="O405" s="268"/>
      <c r="P405" s="268"/>
      <c r="Q405" s="268"/>
      <c r="R405" s="268"/>
      <c r="S405" s="268"/>
      <c r="T405" s="269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70" t="s">
        <v>196</v>
      </c>
      <c r="AU405" s="270" t="s">
        <v>86</v>
      </c>
      <c r="AV405" s="15" t="s">
        <v>119</v>
      </c>
      <c r="AW405" s="15" t="s">
        <v>32</v>
      </c>
      <c r="AX405" s="15" t="s">
        <v>76</v>
      </c>
      <c r="AY405" s="270" t="s">
        <v>116</v>
      </c>
    </row>
    <row r="406" s="13" customFormat="1">
      <c r="A406" s="13"/>
      <c r="B406" s="237"/>
      <c r="C406" s="238"/>
      <c r="D406" s="239" t="s">
        <v>196</v>
      </c>
      <c r="E406" s="240" t="s">
        <v>1</v>
      </c>
      <c r="F406" s="241" t="s">
        <v>513</v>
      </c>
      <c r="G406" s="238"/>
      <c r="H406" s="242">
        <v>25.844000000000001</v>
      </c>
      <c r="I406" s="243"/>
      <c r="J406" s="238"/>
      <c r="K406" s="238"/>
      <c r="L406" s="244"/>
      <c r="M406" s="245"/>
      <c r="N406" s="246"/>
      <c r="O406" s="246"/>
      <c r="P406" s="246"/>
      <c r="Q406" s="246"/>
      <c r="R406" s="246"/>
      <c r="S406" s="246"/>
      <c r="T406" s="247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8" t="s">
        <v>196</v>
      </c>
      <c r="AU406" s="248" t="s">
        <v>86</v>
      </c>
      <c r="AV406" s="13" t="s">
        <v>86</v>
      </c>
      <c r="AW406" s="13" t="s">
        <v>32</v>
      </c>
      <c r="AX406" s="13" t="s">
        <v>76</v>
      </c>
      <c r="AY406" s="248" t="s">
        <v>116</v>
      </c>
    </row>
    <row r="407" s="15" customFormat="1">
      <c r="A407" s="15"/>
      <c r="B407" s="260"/>
      <c r="C407" s="261"/>
      <c r="D407" s="239" t="s">
        <v>196</v>
      </c>
      <c r="E407" s="262" t="s">
        <v>1</v>
      </c>
      <c r="F407" s="263" t="s">
        <v>507</v>
      </c>
      <c r="G407" s="261"/>
      <c r="H407" s="264">
        <v>25.844000000000001</v>
      </c>
      <c r="I407" s="265"/>
      <c r="J407" s="261"/>
      <c r="K407" s="261"/>
      <c r="L407" s="266"/>
      <c r="M407" s="267"/>
      <c r="N407" s="268"/>
      <c r="O407" s="268"/>
      <c r="P407" s="268"/>
      <c r="Q407" s="268"/>
      <c r="R407" s="268"/>
      <c r="S407" s="268"/>
      <c r="T407" s="269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70" t="s">
        <v>196</v>
      </c>
      <c r="AU407" s="270" t="s">
        <v>86</v>
      </c>
      <c r="AV407" s="15" t="s">
        <v>119</v>
      </c>
      <c r="AW407" s="15" t="s">
        <v>32</v>
      </c>
      <c r="AX407" s="15" t="s">
        <v>76</v>
      </c>
      <c r="AY407" s="270" t="s">
        <v>116</v>
      </c>
    </row>
    <row r="408" s="13" customFormat="1">
      <c r="A408" s="13"/>
      <c r="B408" s="237"/>
      <c r="C408" s="238"/>
      <c r="D408" s="239" t="s">
        <v>196</v>
      </c>
      <c r="E408" s="240" t="s">
        <v>1</v>
      </c>
      <c r="F408" s="241" t="s">
        <v>514</v>
      </c>
      <c r="G408" s="238"/>
      <c r="H408" s="242">
        <v>16.170000000000002</v>
      </c>
      <c r="I408" s="243"/>
      <c r="J408" s="238"/>
      <c r="K408" s="238"/>
      <c r="L408" s="244"/>
      <c r="M408" s="245"/>
      <c r="N408" s="246"/>
      <c r="O408" s="246"/>
      <c r="P408" s="246"/>
      <c r="Q408" s="246"/>
      <c r="R408" s="246"/>
      <c r="S408" s="246"/>
      <c r="T408" s="247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8" t="s">
        <v>196</v>
      </c>
      <c r="AU408" s="248" t="s">
        <v>86</v>
      </c>
      <c r="AV408" s="13" t="s">
        <v>86</v>
      </c>
      <c r="AW408" s="13" t="s">
        <v>32</v>
      </c>
      <c r="AX408" s="13" t="s">
        <v>76</v>
      </c>
      <c r="AY408" s="248" t="s">
        <v>116</v>
      </c>
    </row>
    <row r="409" s="13" customFormat="1">
      <c r="A409" s="13"/>
      <c r="B409" s="237"/>
      <c r="C409" s="238"/>
      <c r="D409" s="239" t="s">
        <v>196</v>
      </c>
      <c r="E409" s="240" t="s">
        <v>1</v>
      </c>
      <c r="F409" s="241" t="s">
        <v>515</v>
      </c>
      <c r="G409" s="238"/>
      <c r="H409" s="242">
        <v>25.713999999999999</v>
      </c>
      <c r="I409" s="243"/>
      <c r="J409" s="238"/>
      <c r="K409" s="238"/>
      <c r="L409" s="244"/>
      <c r="M409" s="245"/>
      <c r="N409" s="246"/>
      <c r="O409" s="246"/>
      <c r="P409" s="246"/>
      <c r="Q409" s="246"/>
      <c r="R409" s="246"/>
      <c r="S409" s="246"/>
      <c r="T409" s="247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8" t="s">
        <v>196</v>
      </c>
      <c r="AU409" s="248" t="s">
        <v>86</v>
      </c>
      <c r="AV409" s="13" t="s">
        <v>86</v>
      </c>
      <c r="AW409" s="13" t="s">
        <v>32</v>
      </c>
      <c r="AX409" s="13" t="s">
        <v>76</v>
      </c>
      <c r="AY409" s="248" t="s">
        <v>116</v>
      </c>
    </row>
    <row r="410" s="13" customFormat="1">
      <c r="A410" s="13"/>
      <c r="B410" s="237"/>
      <c r="C410" s="238"/>
      <c r="D410" s="239" t="s">
        <v>196</v>
      </c>
      <c r="E410" s="240" t="s">
        <v>1</v>
      </c>
      <c r="F410" s="241" t="s">
        <v>516</v>
      </c>
      <c r="G410" s="238"/>
      <c r="H410" s="242">
        <v>12.282</v>
      </c>
      <c r="I410" s="243"/>
      <c r="J410" s="238"/>
      <c r="K410" s="238"/>
      <c r="L410" s="244"/>
      <c r="M410" s="245"/>
      <c r="N410" s="246"/>
      <c r="O410" s="246"/>
      <c r="P410" s="246"/>
      <c r="Q410" s="246"/>
      <c r="R410" s="246"/>
      <c r="S410" s="246"/>
      <c r="T410" s="247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8" t="s">
        <v>196</v>
      </c>
      <c r="AU410" s="248" t="s">
        <v>86</v>
      </c>
      <c r="AV410" s="13" t="s">
        <v>86</v>
      </c>
      <c r="AW410" s="13" t="s">
        <v>32</v>
      </c>
      <c r="AX410" s="13" t="s">
        <v>76</v>
      </c>
      <c r="AY410" s="248" t="s">
        <v>116</v>
      </c>
    </row>
    <row r="411" s="13" customFormat="1">
      <c r="A411" s="13"/>
      <c r="B411" s="237"/>
      <c r="C411" s="238"/>
      <c r="D411" s="239" t="s">
        <v>196</v>
      </c>
      <c r="E411" s="240" t="s">
        <v>1</v>
      </c>
      <c r="F411" s="241" t="s">
        <v>517</v>
      </c>
      <c r="G411" s="238"/>
      <c r="H411" s="242">
        <v>47.256999999999998</v>
      </c>
      <c r="I411" s="243"/>
      <c r="J411" s="238"/>
      <c r="K411" s="238"/>
      <c r="L411" s="244"/>
      <c r="M411" s="245"/>
      <c r="N411" s="246"/>
      <c r="O411" s="246"/>
      <c r="P411" s="246"/>
      <c r="Q411" s="246"/>
      <c r="R411" s="246"/>
      <c r="S411" s="246"/>
      <c r="T411" s="247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8" t="s">
        <v>196</v>
      </c>
      <c r="AU411" s="248" t="s">
        <v>86</v>
      </c>
      <c r="AV411" s="13" t="s">
        <v>86</v>
      </c>
      <c r="AW411" s="13" t="s">
        <v>32</v>
      </c>
      <c r="AX411" s="13" t="s">
        <v>76</v>
      </c>
      <c r="AY411" s="248" t="s">
        <v>116</v>
      </c>
    </row>
    <row r="412" s="15" customFormat="1">
      <c r="A412" s="15"/>
      <c r="B412" s="260"/>
      <c r="C412" s="261"/>
      <c r="D412" s="239" t="s">
        <v>196</v>
      </c>
      <c r="E412" s="262" t="s">
        <v>1</v>
      </c>
      <c r="F412" s="263" t="s">
        <v>518</v>
      </c>
      <c r="G412" s="261"/>
      <c r="H412" s="264">
        <v>101.423</v>
      </c>
      <c r="I412" s="265"/>
      <c r="J412" s="261"/>
      <c r="K412" s="261"/>
      <c r="L412" s="266"/>
      <c r="M412" s="267"/>
      <c r="N412" s="268"/>
      <c r="O412" s="268"/>
      <c r="P412" s="268"/>
      <c r="Q412" s="268"/>
      <c r="R412" s="268"/>
      <c r="S412" s="268"/>
      <c r="T412" s="269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70" t="s">
        <v>196</v>
      </c>
      <c r="AU412" s="270" t="s">
        <v>86</v>
      </c>
      <c r="AV412" s="15" t="s">
        <v>119</v>
      </c>
      <c r="AW412" s="15" t="s">
        <v>32</v>
      </c>
      <c r="AX412" s="15" t="s">
        <v>76</v>
      </c>
      <c r="AY412" s="270" t="s">
        <v>116</v>
      </c>
    </row>
    <row r="413" s="14" customFormat="1">
      <c r="A413" s="14"/>
      <c r="B413" s="249"/>
      <c r="C413" s="250"/>
      <c r="D413" s="239" t="s">
        <v>196</v>
      </c>
      <c r="E413" s="251" t="s">
        <v>1</v>
      </c>
      <c r="F413" s="252" t="s">
        <v>201</v>
      </c>
      <c r="G413" s="250"/>
      <c r="H413" s="253">
        <v>147.541</v>
      </c>
      <c r="I413" s="254"/>
      <c r="J413" s="250"/>
      <c r="K413" s="250"/>
      <c r="L413" s="255"/>
      <c r="M413" s="256"/>
      <c r="N413" s="257"/>
      <c r="O413" s="257"/>
      <c r="P413" s="257"/>
      <c r="Q413" s="257"/>
      <c r="R413" s="257"/>
      <c r="S413" s="257"/>
      <c r="T413" s="258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9" t="s">
        <v>196</v>
      </c>
      <c r="AU413" s="259" t="s">
        <v>86</v>
      </c>
      <c r="AV413" s="14" t="s">
        <v>126</v>
      </c>
      <c r="AW413" s="14" t="s">
        <v>32</v>
      </c>
      <c r="AX413" s="14" t="s">
        <v>81</v>
      </c>
      <c r="AY413" s="259" t="s">
        <v>116</v>
      </c>
    </row>
    <row r="414" s="2" customFormat="1" ht="49.05" customHeight="1">
      <c r="A414" s="38"/>
      <c r="B414" s="39"/>
      <c r="C414" s="216" t="s">
        <v>519</v>
      </c>
      <c r="D414" s="216" t="s">
        <v>120</v>
      </c>
      <c r="E414" s="217" t="s">
        <v>520</v>
      </c>
      <c r="F414" s="218" t="s">
        <v>521</v>
      </c>
      <c r="G414" s="219" t="s">
        <v>262</v>
      </c>
      <c r="H414" s="220">
        <v>340.28300000000002</v>
      </c>
      <c r="I414" s="221"/>
      <c r="J414" s="222">
        <f>ROUND(I414*H414,2)</f>
        <v>0</v>
      </c>
      <c r="K414" s="223"/>
      <c r="L414" s="44"/>
      <c r="M414" s="224" t="s">
        <v>1</v>
      </c>
      <c r="N414" s="225" t="s">
        <v>41</v>
      </c>
      <c r="O414" s="91"/>
      <c r="P414" s="226">
        <f>O414*H414</f>
        <v>0</v>
      </c>
      <c r="Q414" s="226">
        <v>0.25136999999999998</v>
      </c>
      <c r="R414" s="226">
        <f>Q414*H414</f>
        <v>85.536937710000004</v>
      </c>
      <c r="S414" s="226">
        <v>0</v>
      </c>
      <c r="T414" s="227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28" t="s">
        <v>126</v>
      </c>
      <c r="AT414" s="228" t="s">
        <v>120</v>
      </c>
      <c r="AU414" s="228" t="s">
        <v>86</v>
      </c>
      <c r="AY414" s="17" t="s">
        <v>116</v>
      </c>
      <c r="BE414" s="229">
        <f>IF(N414="základní",J414,0)</f>
        <v>0</v>
      </c>
      <c r="BF414" s="229">
        <f>IF(N414="snížená",J414,0)</f>
        <v>0</v>
      </c>
      <c r="BG414" s="229">
        <f>IF(N414="zákl. přenesená",J414,0)</f>
        <v>0</v>
      </c>
      <c r="BH414" s="229">
        <f>IF(N414="sníž. přenesená",J414,0)</f>
        <v>0</v>
      </c>
      <c r="BI414" s="229">
        <f>IF(N414="nulová",J414,0)</f>
        <v>0</v>
      </c>
      <c r="BJ414" s="17" t="s">
        <v>81</v>
      </c>
      <c r="BK414" s="229">
        <f>ROUND(I414*H414,2)</f>
        <v>0</v>
      </c>
      <c r="BL414" s="17" t="s">
        <v>126</v>
      </c>
      <c r="BM414" s="228" t="s">
        <v>522</v>
      </c>
    </row>
    <row r="415" s="13" customFormat="1">
      <c r="A415" s="13"/>
      <c r="B415" s="237"/>
      <c r="C415" s="238"/>
      <c r="D415" s="239" t="s">
        <v>196</v>
      </c>
      <c r="E415" s="240" t="s">
        <v>1</v>
      </c>
      <c r="F415" s="241" t="s">
        <v>523</v>
      </c>
      <c r="G415" s="238"/>
      <c r="H415" s="242">
        <v>56.898000000000003</v>
      </c>
      <c r="I415" s="243"/>
      <c r="J415" s="238"/>
      <c r="K415" s="238"/>
      <c r="L415" s="244"/>
      <c r="M415" s="245"/>
      <c r="N415" s="246"/>
      <c r="O415" s="246"/>
      <c r="P415" s="246"/>
      <c r="Q415" s="246"/>
      <c r="R415" s="246"/>
      <c r="S415" s="246"/>
      <c r="T415" s="247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8" t="s">
        <v>196</v>
      </c>
      <c r="AU415" s="248" t="s">
        <v>86</v>
      </c>
      <c r="AV415" s="13" t="s">
        <v>86</v>
      </c>
      <c r="AW415" s="13" t="s">
        <v>32</v>
      </c>
      <c r="AX415" s="13" t="s">
        <v>76</v>
      </c>
      <c r="AY415" s="248" t="s">
        <v>116</v>
      </c>
    </row>
    <row r="416" s="13" customFormat="1">
      <c r="A416" s="13"/>
      <c r="B416" s="237"/>
      <c r="C416" s="238"/>
      <c r="D416" s="239" t="s">
        <v>196</v>
      </c>
      <c r="E416" s="240" t="s">
        <v>1</v>
      </c>
      <c r="F416" s="241" t="s">
        <v>524</v>
      </c>
      <c r="G416" s="238"/>
      <c r="H416" s="242">
        <v>-15.4</v>
      </c>
      <c r="I416" s="243"/>
      <c r="J416" s="238"/>
      <c r="K416" s="238"/>
      <c r="L416" s="244"/>
      <c r="M416" s="245"/>
      <c r="N416" s="246"/>
      <c r="O416" s="246"/>
      <c r="P416" s="246"/>
      <c r="Q416" s="246"/>
      <c r="R416" s="246"/>
      <c r="S416" s="246"/>
      <c r="T416" s="247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8" t="s">
        <v>196</v>
      </c>
      <c r="AU416" s="248" t="s">
        <v>86</v>
      </c>
      <c r="AV416" s="13" t="s">
        <v>86</v>
      </c>
      <c r="AW416" s="13" t="s">
        <v>32</v>
      </c>
      <c r="AX416" s="13" t="s">
        <v>76</v>
      </c>
      <c r="AY416" s="248" t="s">
        <v>116</v>
      </c>
    </row>
    <row r="417" s="13" customFormat="1">
      <c r="A417" s="13"/>
      <c r="B417" s="237"/>
      <c r="C417" s="238"/>
      <c r="D417" s="239" t="s">
        <v>196</v>
      </c>
      <c r="E417" s="240" t="s">
        <v>1</v>
      </c>
      <c r="F417" s="241" t="s">
        <v>525</v>
      </c>
      <c r="G417" s="238"/>
      <c r="H417" s="242">
        <v>-2.9399999999999999</v>
      </c>
      <c r="I417" s="243"/>
      <c r="J417" s="238"/>
      <c r="K417" s="238"/>
      <c r="L417" s="244"/>
      <c r="M417" s="245"/>
      <c r="N417" s="246"/>
      <c r="O417" s="246"/>
      <c r="P417" s="246"/>
      <c r="Q417" s="246"/>
      <c r="R417" s="246"/>
      <c r="S417" s="246"/>
      <c r="T417" s="247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8" t="s">
        <v>196</v>
      </c>
      <c r="AU417" s="248" t="s">
        <v>86</v>
      </c>
      <c r="AV417" s="13" t="s">
        <v>86</v>
      </c>
      <c r="AW417" s="13" t="s">
        <v>32</v>
      </c>
      <c r="AX417" s="13" t="s">
        <v>76</v>
      </c>
      <c r="AY417" s="248" t="s">
        <v>116</v>
      </c>
    </row>
    <row r="418" s="13" customFormat="1">
      <c r="A418" s="13"/>
      <c r="B418" s="237"/>
      <c r="C418" s="238"/>
      <c r="D418" s="239" t="s">
        <v>196</v>
      </c>
      <c r="E418" s="240" t="s">
        <v>1</v>
      </c>
      <c r="F418" s="241" t="s">
        <v>526</v>
      </c>
      <c r="G418" s="238"/>
      <c r="H418" s="242">
        <v>34.726999999999997</v>
      </c>
      <c r="I418" s="243"/>
      <c r="J418" s="238"/>
      <c r="K418" s="238"/>
      <c r="L418" s="244"/>
      <c r="M418" s="245"/>
      <c r="N418" s="246"/>
      <c r="O418" s="246"/>
      <c r="P418" s="246"/>
      <c r="Q418" s="246"/>
      <c r="R418" s="246"/>
      <c r="S418" s="246"/>
      <c r="T418" s="247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8" t="s">
        <v>196</v>
      </c>
      <c r="AU418" s="248" t="s">
        <v>86</v>
      </c>
      <c r="AV418" s="13" t="s">
        <v>86</v>
      </c>
      <c r="AW418" s="13" t="s">
        <v>32</v>
      </c>
      <c r="AX418" s="13" t="s">
        <v>76</v>
      </c>
      <c r="AY418" s="248" t="s">
        <v>116</v>
      </c>
    </row>
    <row r="419" s="13" customFormat="1">
      <c r="A419" s="13"/>
      <c r="B419" s="237"/>
      <c r="C419" s="238"/>
      <c r="D419" s="239" t="s">
        <v>196</v>
      </c>
      <c r="E419" s="240" t="s">
        <v>1</v>
      </c>
      <c r="F419" s="241" t="s">
        <v>527</v>
      </c>
      <c r="G419" s="238"/>
      <c r="H419" s="242">
        <v>-8.4000000000000004</v>
      </c>
      <c r="I419" s="243"/>
      <c r="J419" s="238"/>
      <c r="K419" s="238"/>
      <c r="L419" s="244"/>
      <c r="M419" s="245"/>
      <c r="N419" s="246"/>
      <c r="O419" s="246"/>
      <c r="P419" s="246"/>
      <c r="Q419" s="246"/>
      <c r="R419" s="246"/>
      <c r="S419" s="246"/>
      <c r="T419" s="247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8" t="s">
        <v>196</v>
      </c>
      <c r="AU419" s="248" t="s">
        <v>86</v>
      </c>
      <c r="AV419" s="13" t="s">
        <v>86</v>
      </c>
      <c r="AW419" s="13" t="s">
        <v>32</v>
      </c>
      <c r="AX419" s="13" t="s">
        <v>76</v>
      </c>
      <c r="AY419" s="248" t="s">
        <v>116</v>
      </c>
    </row>
    <row r="420" s="13" customFormat="1">
      <c r="A420" s="13"/>
      <c r="B420" s="237"/>
      <c r="C420" s="238"/>
      <c r="D420" s="239" t="s">
        <v>196</v>
      </c>
      <c r="E420" s="240" t="s">
        <v>1</v>
      </c>
      <c r="F420" s="241" t="s">
        <v>528</v>
      </c>
      <c r="G420" s="238"/>
      <c r="H420" s="242">
        <v>-5.8799999999999999</v>
      </c>
      <c r="I420" s="243"/>
      <c r="J420" s="238"/>
      <c r="K420" s="238"/>
      <c r="L420" s="244"/>
      <c r="M420" s="245"/>
      <c r="N420" s="246"/>
      <c r="O420" s="246"/>
      <c r="P420" s="246"/>
      <c r="Q420" s="246"/>
      <c r="R420" s="246"/>
      <c r="S420" s="246"/>
      <c r="T420" s="247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8" t="s">
        <v>196</v>
      </c>
      <c r="AU420" s="248" t="s">
        <v>86</v>
      </c>
      <c r="AV420" s="13" t="s">
        <v>86</v>
      </c>
      <c r="AW420" s="13" t="s">
        <v>32</v>
      </c>
      <c r="AX420" s="13" t="s">
        <v>76</v>
      </c>
      <c r="AY420" s="248" t="s">
        <v>116</v>
      </c>
    </row>
    <row r="421" s="13" customFormat="1">
      <c r="A421" s="13"/>
      <c r="B421" s="237"/>
      <c r="C421" s="238"/>
      <c r="D421" s="239" t="s">
        <v>196</v>
      </c>
      <c r="E421" s="240" t="s">
        <v>1</v>
      </c>
      <c r="F421" s="241" t="s">
        <v>529</v>
      </c>
      <c r="G421" s="238"/>
      <c r="H421" s="242">
        <v>12.050000000000001</v>
      </c>
      <c r="I421" s="243"/>
      <c r="J421" s="238"/>
      <c r="K421" s="238"/>
      <c r="L421" s="244"/>
      <c r="M421" s="245"/>
      <c r="N421" s="246"/>
      <c r="O421" s="246"/>
      <c r="P421" s="246"/>
      <c r="Q421" s="246"/>
      <c r="R421" s="246"/>
      <c r="S421" s="246"/>
      <c r="T421" s="247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8" t="s">
        <v>196</v>
      </c>
      <c r="AU421" s="248" t="s">
        <v>86</v>
      </c>
      <c r="AV421" s="13" t="s">
        <v>86</v>
      </c>
      <c r="AW421" s="13" t="s">
        <v>32</v>
      </c>
      <c r="AX421" s="13" t="s">
        <v>76</v>
      </c>
      <c r="AY421" s="248" t="s">
        <v>116</v>
      </c>
    </row>
    <row r="422" s="13" customFormat="1">
      <c r="A422" s="13"/>
      <c r="B422" s="237"/>
      <c r="C422" s="238"/>
      <c r="D422" s="239" t="s">
        <v>196</v>
      </c>
      <c r="E422" s="240" t="s">
        <v>1</v>
      </c>
      <c r="F422" s="241" t="s">
        <v>530</v>
      </c>
      <c r="G422" s="238"/>
      <c r="H422" s="242">
        <v>13.669000000000001</v>
      </c>
      <c r="I422" s="243"/>
      <c r="J422" s="238"/>
      <c r="K422" s="238"/>
      <c r="L422" s="244"/>
      <c r="M422" s="245"/>
      <c r="N422" s="246"/>
      <c r="O422" s="246"/>
      <c r="P422" s="246"/>
      <c r="Q422" s="246"/>
      <c r="R422" s="246"/>
      <c r="S422" s="246"/>
      <c r="T422" s="247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8" t="s">
        <v>196</v>
      </c>
      <c r="AU422" s="248" t="s">
        <v>86</v>
      </c>
      <c r="AV422" s="13" t="s">
        <v>86</v>
      </c>
      <c r="AW422" s="13" t="s">
        <v>32</v>
      </c>
      <c r="AX422" s="13" t="s">
        <v>76</v>
      </c>
      <c r="AY422" s="248" t="s">
        <v>116</v>
      </c>
    </row>
    <row r="423" s="13" customFormat="1">
      <c r="A423" s="13"/>
      <c r="B423" s="237"/>
      <c r="C423" s="238"/>
      <c r="D423" s="239" t="s">
        <v>196</v>
      </c>
      <c r="E423" s="240" t="s">
        <v>1</v>
      </c>
      <c r="F423" s="241" t="s">
        <v>531</v>
      </c>
      <c r="G423" s="238"/>
      <c r="H423" s="242">
        <v>-4.5919999999999996</v>
      </c>
      <c r="I423" s="243"/>
      <c r="J423" s="238"/>
      <c r="K423" s="238"/>
      <c r="L423" s="244"/>
      <c r="M423" s="245"/>
      <c r="N423" s="246"/>
      <c r="O423" s="246"/>
      <c r="P423" s="246"/>
      <c r="Q423" s="246"/>
      <c r="R423" s="246"/>
      <c r="S423" s="246"/>
      <c r="T423" s="247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8" t="s">
        <v>196</v>
      </c>
      <c r="AU423" s="248" t="s">
        <v>86</v>
      </c>
      <c r="AV423" s="13" t="s">
        <v>86</v>
      </c>
      <c r="AW423" s="13" t="s">
        <v>32</v>
      </c>
      <c r="AX423" s="13" t="s">
        <v>76</v>
      </c>
      <c r="AY423" s="248" t="s">
        <v>116</v>
      </c>
    </row>
    <row r="424" s="13" customFormat="1">
      <c r="A424" s="13"/>
      <c r="B424" s="237"/>
      <c r="C424" s="238"/>
      <c r="D424" s="239" t="s">
        <v>196</v>
      </c>
      <c r="E424" s="240" t="s">
        <v>1</v>
      </c>
      <c r="F424" s="241" t="s">
        <v>532</v>
      </c>
      <c r="G424" s="238"/>
      <c r="H424" s="242">
        <v>9.6470000000000002</v>
      </c>
      <c r="I424" s="243"/>
      <c r="J424" s="238"/>
      <c r="K424" s="238"/>
      <c r="L424" s="244"/>
      <c r="M424" s="245"/>
      <c r="N424" s="246"/>
      <c r="O424" s="246"/>
      <c r="P424" s="246"/>
      <c r="Q424" s="246"/>
      <c r="R424" s="246"/>
      <c r="S424" s="246"/>
      <c r="T424" s="247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8" t="s">
        <v>196</v>
      </c>
      <c r="AU424" s="248" t="s">
        <v>86</v>
      </c>
      <c r="AV424" s="13" t="s">
        <v>86</v>
      </c>
      <c r="AW424" s="13" t="s">
        <v>32</v>
      </c>
      <c r="AX424" s="13" t="s">
        <v>76</v>
      </c>
      <c r="AY424" s="248" t="s">
        <v>116</v>
      </c>
    </row>
    <row r="425" s="13" customFormat="1">
      <c r="A425" s="13"/>
      <c r="B425" s="237"/>
      <c r="C425" s="238"/>
      <c r="D425" s="239" t="s">
        <v>196</v>
      </c>
      <c r="E425" s="240" t="s">
        <v>1</v>
      </c>
      <c r="F425" s="241" t="s">
        <v>533</v>
      </c>
      <c r="G425" s="238"/>
      <c r="H425" s="242">
        <v>-12.68</v>
      </c>
      <c r="I425" s="243"/>
      <c r="J425" s="238"/>
      <c r="K425" s="238"/>
      <c r="L425" s="244"/>
      <c r="M425" s="245"/>
      <c r="N425" s="246"/>
      <c r="O425" s="246"/>
      <c r="P425" s="246"/>
      <c r="Q425" s="246"/>
      <c r="R425" s="246"/>
      <c r="S425" s="246"/>
      <c r="T425" s="247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8" t="s">
        <v>196</v>
      </c>
      <c r="AU425" s="248" t="s">
        <v>86</v>
      </c>
      <c r="AV425" s="13" t="s">
        <v>86</v>
      </c>
      <c r="AW425" s="13" t="s">
        <v>32</v>
      </c>
      <c r="AX425" s="13" t="s">
        <v>76</v>
      </c>
      <c r="AY425" s="248" t="s">
        <v>116</v>
      </c>
    </row>
    <row r="426" s="15" customFormat="1">
      <c r="A426" s="15"/>
      <c r="B426" s="260"/>
      <c r="C426" s="261"/>
      <c r="D426" s="239" t="s">
        <v>196</v>
      </c>
      <c r="E426" s="262" t="s">
        <v>1</v>
      </c>
      <c r="F426" s="263" t="s">
        <v>490</v>
      </c>
      <c r="G426" s="261"/>
      <c r="H426" s="264">
        <v>77.09899999999999</v>
      </c>
      <c r="I426" s="265"/>
      <c r="J426" s="261"/>
      <c r="K426" s="261"/>
      <c r="L426" s="266"/>
      <c r="M426" s="267"/>
      <c r="N426" s="268"/>
      <c r="O426" s="268"/>
      <c r="P426" s="268"/>
      <c r="Q426" s="268"/>
      <c r="R426" s="268"/>
      <c r="S426" s="268"/>
      <c r="T426" s="269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70" t="s">
        <v>196</v>
      </c>
      <c r="AU426" s="270" t="s">
        <v>86</v>
      </c>
      <c r="AV426" s="15" t="s">
        <v>119</v>
      </c>
      <c r="AW426" s="15" t="s">
        <v>32</v>
      </c>
      <c r="AX426" s="15" t="s">
        <v>76</v>
      </c>
      <c r="AY426" s="270" t="s">
        <v>116</v>
      </c>
    </row>
    <row r="427" s="13" customFormat="1">
      <c r="A427" s="13"/>
      <c r="B427" s="237"/>
      <c r="C427" s="238"/>
      <c r="D427" s="239" t="s">
        <v>196</v>
      </c>
      <c r="E427" s="240" t="s">
        <v>1</v>
      </c>
      <c r="F427" s="241" t="s">
        <v>534</v>
      </c>
      <c r="G427" s="238"/>
      <c r="H427" s="242">
        <v>34.037999999999997</v>
      </c>
      <c r="I427" s="243"/>
      <c r="J427" s="238"/>
      <c r="K427" s="238"/>
      <c r="L427" s="244"/>
      <c r="M427" s="245"/>
      <c r="N427" s="246"/>
      <c r="O427" s="246"/>
      <c r="P427" s="246"/>
      <c r="Q427" s="246"/>
      <c r="R427" s="246"/>
      <c r="S427" s="246"/>
      <c r="T427" s="247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8" t="s">
        <v>196</v>
      </c>
      <c r="AU427" s="248" t="s">
        <v>86</v>
      </c>
      <c r="AV427" s="13" t="s">
        <v>86</v>
      </c>
      <c r="AW427" s="13" t="s">
        <v>32</v>
      </c>
      <c r="AX427" s="13" t="s">
        <v>76</v>
      </c>
      <c r="AY427" s="248" t="s">
        <v>116</v>
      </c>
    </row>
    <row r="428" s="13" customFormat="1">
      <c r="A428" s="13"/>
      <c r="B428" s="237"/>
      <c r="C428" s="238"/>
      <c r="D428" s="239" t="s">
        <v>196</v>
      </c>
      <c r="E428" s="240" t="s">
        <v>1</v>
      </c>
      <c r="F428" s="241" t="s">
        <v>535</v>
      </c>
      <c r="G428" s="238"/>
      <c r="H428" s="242">
        <v>-0.91000000000000003</v>
      </c>
      <c r="I428" s="243"/>
      <c r="J428" s="238"/>
      <c r="K428" s="238"/>
      <c r="L428" s="244"/>
      <c r="M428" s="245"/>
      <c r="N428" s="246"/>
      <c r="O428" s="246"/>
      <c r="P428" s="246"/>
      <c r="Q428" s="246"/>
      <c r="R428" s="246"/>
      <c r="S428" s="246"/>
      <c r="T428" s="247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8" t="s">
        <v>196</v>
      </c>
      <c r="AU428" s="248" t="s">
        <v>86</v>
      </c>
      <c r="AV428" s="13" t="s">
        <v>86</v>
      </c>
      <c r="AW428" s="13" t="s">
        <v>32</v>
      </c>
      <c r="AX428" s="13" t="s">
        <v>76</v>
      </c>
      <c r="AY428" s="248" t="s">
        <v>116</v>
      </c>
    </row>
    <row r="429" s="13" customFormat="1">
      <c r="A429" s="13"/>
      <c r="B429" s="237"/>
      <c r="C429" s="238"/>
      <c r="D429" s="239" t="s">
        <v>196</v>
      </c>
      <c r="E429" s="240" t="s">
        <v>1</v>
      </c>
      <c r="F429" s="241" t="s">
        <v>536</v>
      </c>
      <c r="G429" s="238"/>
      <c r="H429" s="242">
        <v>-0.45500000000000002</v>
      </c>
      <c r="I429" s="243"/>
      <c r="J429" s="238"/>
      <c r="K429" s="238"/>
      <c r="L429" s="244"/>
      <c r="M429" s="245"/>
      <c r="N429" s="246"/>
      <c r="O429" s="246"/>
      <c r="P429" s="246"/>
      <c r="Q429" s="246"/>
      <c r="R429" s="246"/>
      <c r="S429" s="246"/>
      <c r="T429" s="247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8" t="s">
        <v>196</v>
      </c>
      <c r="AU429" s="248" t="s">
        <v>86</v>
      </c>
      <c r="AV429" s="13" t="s">
        <v>86</v>
      </c>
      <c r="AW429" s="13" t="s">
        <v>32</v>
      </c>
      <c r="AX429" s="13" t="s">
        <v>76</v>
      </c>
      <c r="AY429" s="248" t="s">
        <v>116</v>
      </c>
    </row>
    <row r="430" s="13" customFormat="1">
      <c r="A430" s="13"/>
      <c r="B430" s="237"/>
      <c r="C430" s="238"/>
      <c r="D430" s="239" t="s">
        <v>196</v>
      </c>
      <c r="E430" s="240" t="s">
        <v>1</v>
      </c>
      <c r="F430" s="241" t="s">
        <v>537</v>
      </c>
      <c r="G430" s="238"/>
      <c r="H430" s="242">
        <v>10.183999999999999</v>
      </c>
      <c r="I430" s="243"/>
      <c r="J430" s="238"/>
      <c r="K430" s="238"/>
      <c r="L430" s="244"/>
      <c r="M430" s="245"/>
      <c r="N430" s="246"/>
      <c r="O430" s="246"/>
      <c r="P430" s="246"/>
      <c r="Q430" s="246"/>
      <c r="R430" s="246"/>
      <c r="S430" s="246"/>
      <c r="T430" s="247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8" t="s">
        <v>196</v>
      </c>
      <c r="AU430" s="248" t="s">
        <v>86</v>
      </c>
      <c r="AV430" s="13" t="s">
        <v>86</v>
      </c>
      <c r="AW430" s="13" t="s">
        <v>32</v>
      </c>
      <c r="AX430" s="13" t="s">
        <v>76</v>
      </c>
      <c r="AY430" s="248" t="s">
        <v>116</v>
      </c>
    </row>
    <row r="431" s="13" customFormat="1">
      <c r="A431" s="13"/>
      <c r="B431" s="237"/>
      <c r="C431" s="238"/>
      <c r="D431" s="239" t="s">
        <v>196</v>
      </c>
      <c r="E431" s="240" t="s">
        <v>1</v>
      </c>
      <c r="F431" s="241" t="s">
        <v>538</v>
      </c>
      <c r="G431" s="238"/>
      <c r="H431" s="242">
        <v>-3.9359999999999999</v>
      </c>
      <c r="I431" s="243"/>
      <c r="J431" s="238"/>
      <c r="K431" s="238"/>
      <c r="L431" s="244"/>
      <c r="M431" s="245"/>
      <c r="N431" s="246"/>
      <c r="O431" s="246"/>
      <c r="P431" s="246"/>
      <c r="Q431" s="246"/>
      <c r="R431" s="246"/>
      <c r="S431" s="246"/>
      <c r="T431" s="247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8" t="s">
        <v>196</v>
      </c>
      <c r="AU431" s="248" t="s">
        <v>86</v>
      </c>
      <c r="AV431" s="13" t="s">
        <v>86</v>
      </c>
      <c r="AW431" s="13" t="s">
        <v>32</v>
      </c>
      <c r="AX431" s="13" t="s">
        <v>76</v>
      </c>
      <c r="AY431" s="248" t="s">
        <v>116</v>
      </c>
    </row>
    <row r="432" s="13" customFormat="1">
      <c r="A432" s="13"/>
      <c r="B432" s="237"/>
      <c r="C432" s="238"/>
      <c r="D432" s="239" t="s">
        <v>196</v>
      </c>
      <c r="E432" s="240" t="s">
        <v>1</v>
      </c>
      <c r="F432" s="241" t="s">
        <v>539</v>
      </c>
      <c r="G432" s="238"/>
      <c r="H432" s="242">
        <v>4.1849999999999996</v>
      </c>
      <c r="I432" s="243"/>
      <c r="J432" s="238"/>
      <c r="K432" s="238"/>
      <c r="L432" s="244"/>
      <c r="M432" s="245"/>
      <c r="N432" s="246"/>
      <c r="O432" s="246"/>
      <c r="P432" s="246"/>
      <c r="Q432" s="246"/>
      <c r="R432" s="246"/>
      <c r="S432" s="246"/>
      <c r="T432" s="247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8" t="s">
        <v>196</v>
      </c>
      <c r="AU432" s="248" t="s">
        <v>86</v>
      </c>
      <c r="AV432" s="13" t="s">
        <v>86</v>
      </c>
      <c r="AW432" s="13" t="s">
        <v>32</v>
      </c>
      <c r="AX432" s="13" t="s">
        <v>76</v>
      </c>
      <c r="AY432" s="248" t="s">
        <v>116</v>
      </c>
    </row>
    <row r="433" s="13" customFormat="1">
      <c r="A433" s="13"/>
      <c r="B433" s="237"/>
      <c r="C433" s="238"/>
      <c r="D433" s="239" t="s">
        <v>196</v>
      </c>
      <c r="E433" s="240" t="s">
        <v>1</v>
      </c>
      <c r="F433" s="241" t="s">
        <v>540</v>
      </c>
      <c r="G433" s="238"/>
      <c r="H433" s="242">
        <v>25.832000000000001</v>
      </c>
      <c r="I433" s="243"/>
      <c r="J433" s="238"/>
      <c r="K433" s="238"/>
      <c r="L433" s="244"/>
      <c r="M433" s="245"/>
      <c r="N433" s="246"/>
      <c r="O433" s="246"/>
      <c r="P433" s="246"/>
      <c r="Q433" s="246"/>
      <c r="R433" s="246"/>
      <c r="S433" s="246"/>
      <c r="T433" s="247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8" t="s">
        <v>196</v>
      </c>
      <c r="AU433" s="248" t="s">
        <v>86</v>
      </c>
      <c r="AV433" s="13" t="s">
        <v>86</v>
      </c>
      <c r="AW433" s="13" t="s">
        <v>32</v>
      </c>
      <c r="AX433" s="13" t="s">
        <v>76</v>
      </c>
      <c r="AY433" s="248" t="s">
        <v>116</v>
      </c>
    </row>
    <row r="434" s="13" customFormat="1">
      <c r="A434" s="13"/>
      <c r="B434" s="237"/>
      <c r="C434" s="238"/>
      <c r="D434" s="239" t="s">
        <v>196</v>
      </c>
      <c r="E434" s="240" t="s">
        <v>1</v>
      </c>
      <c r="F434" s="241" t="s">
        <v>541</v>
      </c>
      <c r="G434" s="238"/>
      <c r="H434" s="242">
        <v>-5.8499999999999996</v>
      </c>
      <c r="I434" s="243"/>
      <c r="J434" s="238"/>
      <c r="K434" s="238"/>
      <c r="L434" s="244"/>
      <c r="M434" s="245"/>
      <c r="N434" s="246"/>
      <c r="O434" s="246"/>
      <c r="P434" s="246"/>
      <c r="Q434" s="246"/>
      <c r="R434" s="246"/>
      <c r="S434" s="246"/>
      <c r="T434" s="247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8" t="s">
        <v>196</v>
      </c>
      <c r="AU434" s="248" t="s">
        <v>86</v>
      </c>
      <c r="AV434" s="13" t="s">
        <v>86</v>
      </c>
      <c r="AW434" s="13" t="s">
        <v>32</v>
      </c>
      <c r="AX434" s="13" t="s">
        <v>76</v>
      </c>
      <c r="AY434" s="248" t="s">
        <v>116</v>
      </c>
    </row>
    <row r="435" s="13" customFormat="1">
      <c r="A435" s="13"/>
      <c r="B435" s="237"/>
      <c r="C435" s="238"/>
      <c r="D435" s="239" t="s">
        <v>196</v>
      </c>
      <c r="E435" s="240" t="s">
        <v>1</v>
      </c>
      <c r="F435" s="241" t="s">
        <v>542</v>
      </c>
      <c r="G435" s="238"/>
      <c r="H435" s="242">
        <v>-6.7279999999999998</v>
      </c>
      <c r="I435" s="243"/>
      <c r="J435" s="238"/>
      <c r="K435" s="238"/>
      <c r="L435" s="244"/>
      <c r="M435" s="245"/>
      <c r="N435" s="246"/>
      <c r="O435" s="246"/>
      <c r="P435" s="246"/>
      <c r="Q435" s="246"/>
      <c r="R435" s="246"/>
      <c r="S435" s="246"/>
      <c r="T435" s="247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8" t="s">
        <v>196</v>
      </c>
      <c r="AU435" s="248" t="s">
        <v>86</v>
      </c>
      <c r="AV435" s="13" t="s">
        <v>86</v>
      </c>
      <c r="AW435" s="13" t="s">
        <v>32</v>
      </c>
      <c r="AX435" s="13" t="s">
        <v>76</v>
      </c>
      <c r="AY435" s="248" t="s">
        <v>116</v>
      </c>
    </row>
    <row r="436" s="13" customFormat="1">
      <c r="A436" s="13"/>
      <c r="B436" s="237"/>
      <c r="C436" s="238"/>
      <c r="D436" s="239" t="s">
        <v>196</v>
      </c>
      <c r="E436" s="240" t="s">
        <v>1</v>
      </c>
      <c r="F436" s="241" t="s">
        <v>541</v>
      </c>
      <c r="G436" s="238"/>
      <c r="H436" s="242">
        <v>-5.8499999999999996</v>
      </c>
      <c r="I436" s="243"/>
      <c r="J436" s="238"/>
      <c r="K436" s="238"/>
      <c r="L436" s="244"/>
      <c r="M436" s="245"/>
      <c r="N436" s="246"/>
      <c r="O436" s="246"/>
      <c r="P436" s="246"/>
      <c r="Q436" s="246"/>
      <c r="R436" s="246"/>
      <c r="S436" s="246"/>
      <c r="T436" s="247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8" t="s">
        <v>196</v>
      </c>
      <c r="AU436" s="248" t="s">
        <v>86</v>
      </c>
      <c r="AV436" s="13" t="s">
        <v>86</v>
      </c>
      <c r="AW436" s="13" t="s">
        <v>32</v>
      </c>
      <c r="AX436" s="13" t="s">
        <v>76</v>
      </c>
      <c r="AY436" s="248" t="s">
        <v>116</v>
      </c>
    </row>
    <row r="437" s="13" customFormat="1">
      <c r="A437" s="13"/>
      <c r="B437" s="237"/>
      <c r="C437" s="238"/>
      <c r="D437" s="239" t="s">
        <v>196</v>
      </c>
      <c r="E437" s="240" t="s">
        <v>1</v>
      </c>
      <c r="F437" s="241" t="s">
        <v>543</v>
      </c>
      <c r="G437" s="238"/>
      <c r="H437" s="242">
        <v>12.695</v>
      </c>
      <c r="I437" s="243"/>
      <c r="J437" s="238"/>
      <c r="K437" s="238"/>
      <c r="L437" s="244"/>
      <c r="M437" s="245"/>
      <c r="N437" s="246"/>
      <c r="O437" s="246"/>
      <c r="P437" s="246"/>
      <c r="Q437" s="246"/>
      <c r="R437" s="246"/>
      <c r="S437" s="246"/>
      <c r="T437" s="247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8" t="s">
        <v>196</v>
      </c>
      <c r="AU437" s="248" t="s">
        <v>86</v>
      </c>
      <c r="AV437" s="13" t="s">
        <v>86</v>
      </c>
      <c r="AW437" s="13" t="s">
        <v>32</v>
      </c>
      <c r="AX437" s="13" t="s">
        <v>76</v>
      </c>
      <c r="AY437" s="248" t="s">
        <v>116</v>
      </c>
    </row>
    <row r="438" s="13" customFormat="1">
      <c r="A438" s="13"/>
      <c r="B438" s="237"/>
      <c r="C438" s="238"/>
      <c r="D438" s="239" t="s">
        <v>196</v>
      </c>
      <c r="E438" s="240" t="s">
        <v>1</v>
      </c>
      <c r="F438" s="241" t="s">
        <v>544</v>
      </c>
      <c r="G438" s="238"/>
      <c r="H438" s="242">
        <v>32.978000000000002</v>
      </c>
      <c r="I438" s="243"/>
      <c r="J438" s="238"/>
      <c r="K438" s="238"/>
      <c r="L438" s="244"/>
      <c r="M438" s="245"/>
      <c r="N438" s="246"/>
      <c r="O438" s="246"/>
      <c r="P438" s="246"/>
      <c r="Q438" s="246"/>
      <c r="R438" s="246"/>
      <c r="S438" s="246"/>
      <c r="T438" s="247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8" t="s">
        <v>196</v>
      </c>
      <c r="AU438" s="248" t="s">
        <v>86</v>
      </c>
      <c r="AV438" s="13" t="s">
        <v>86</v>
      </c>
      <c r="AW438" s="13" t="s">
        <v>32</v>
      </c>
      <c r="AX438" s="13" t="s">
        <v>76</v>
      </c>
      <c r="AY438" s="248" t="s">
        <v>116</v>
      </c>
    </row>
    <row r="439" s="13" customFormat="1">
      <c r="A439" s="13"/>
      <c r="B439" s="237"/>
      <c r="C439" s="238"/>
      <c r="D439" s="239" t="s">
        <v>196</v>
      </c>
      <c r="E439" s="240" t="s">
        <v>1</v>
      </c>
      <c r="F439" s="241" t="s">
        <v>541</v>
      </c>
      <c r="G439" s="238"/>
      <c r="H439" s="242">
        <v>-5.8499999999999996</v>
      </c>
      <c r="I439" s="243"/>
      <c r="J439" s="238"/>
      <c r="K439" s="238"/>
      <c r="L439" s="244"/>
      <c r="M439" s="245"/>
      <c r="N439" s="246"/>
      <c r="O439" s="246"/>
      <c r="P439" s="246"/>
      <c r="Q439" s="246"/>
      <c r="R439" s="246"/>
      <c r="S439" s="246"/>
      <c r="T439" s="247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8" t="s">
        <v>196</v>
      </c>
      <c r="AU439" s="248" t="s">
        <v>86</v>
      </c>
      <c r="AV439" s="13" t="s">
        <v>86</v>
      </c>
      <c r="AW439" s="13" t="s">
        <v>32</v>
      </c>
      <c r="AX439" s="13" t="s">
        <v>76</v>
      </c>
      <c r="AY439" s="248" t="s">
        <v>116</v>
      </c>
    </row>
    <row r="440" s="13" customFormat="1">
      <c r="A440" s="13"/>
      <c r="B440" s="237"/>
      <c r="C440" s="238"/>
      <c r="D440" s="239" t="s">
        <v>196</v>
      </c>
      <c r="E440" s="240" t="s">
        <v>1</v>
      </c>
      <c r="F440" s="241" t="s">
        <v>545</v>
      </c>
      <c r="G440" s="238"/>
      <c r="H440" s="242">
        <v>-0.878</v>
      </c>
      <c r="I440" s="243"/>
      <c r="J440" s="238"/>
      <c r="K440" s="238"/>
      <c r="L440" s="244"/>
      <c r="M440" s="245"/>
      <c r="N440" s="246"/>
      <c r="O440" s="246"/>
      <c r="P440" s="246"/>
      <c r="Q440" s="246"/>
      <c r="R440" s="246"/>
      <c r="S440" s="246"/>
      <c r="T440" s="247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8" t="s">
        <v>196</v>
      </c>
      <c r="AU440" s="248" t="s">
        <v>86</v>
      </c>
      <c r="AV440" s="13" t="s">
        <v>86</v>
      </c>
      <c r="AW440" s="13" t="s">
        <v>32</v>
      </c>
      <c r="AX440" s="13" t="s">
        <v>76</v>
      </c>
      <c r="AY440" s="248" t="s">
        <v>116</v>
      </c>
    </row>
    <row r="441" s="13" customFormat="1">
      <c r="A441" s="13"/>
      <c r="B441" s="237"/>
      <c r="C441" s="238"/>
      <c r="D441" s="239" t="s">
        <v>196</v>
      </c>
      <c r="E441" s="240" t="s">
        <v>1</v>
      </c>
      <c r="F441" s="241" t="s">
        <v>536</v>
      </c>
      <c r="G441" s="238"/>
      <c r="H441" s="242">
        <v>-0.45500000000000002</v>
      </c>
      <c r="I441" s="243"/>
      <c r="J441" s="238"/>
      <c r="K441" s="238"/>
      <c r="L441" s="244"/>
      <c r="M441" s="245"/>
      <c r="N441" s="246"/>
      <c r="O441" s="246"/>
      <c r="P441" s="246"/>
      <c r="Q441" s="246"/>
      <c r="R441" s="246"/>
      <c r="S441" s="246"/>
      <c r="T441" s="247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8" t="s">
        <v>196</v>
      </c>
      <c r="AU441" s="248" t="s">
        <v>86</v>
      </c>
      <c r="AV441" s="13" t="s">
        <v>86</v>
      </c>
      <c r="AW441" s="13" t="s">
        <v>32</v>
      </c>
      <c r="AX441" s="13" t="s">
        <v>76</v>
      </c>
      <c r="AY441" s="248" t="s">
        <v>116</v>
      </c>
    </row>
    <row r="442" s="13" customFormat="1">
      <c r="A442" s="13"/>
      <c r="B442" s="237"/>
      <c r="C442" s="238"/>
      <c r="D442" s="239" t="s">
        <v>196</v>
      </c>
      <c r="E442" s="240" t="s">
        <v>1</v>
      </c>
      <c r="F442" s="241" t="s">
        <v>546</v>
      </c>
      <c r="G442" s="238"/>
      <c r="H442" s="242">
        <v>4.3250000000000002</v>
      </c>
      <c r="I442" s="243"/>
      <c r="J442" s="238"/>
      <c r="K442" s="238"/>
      <c r="L442" s="244"/>
      <c r="M442" s="245"/>
      <c r="N442" s="246"/>
      <c r="O442" s="246"/>
      <c r="P442" s="246"/>
      <c r="Q442" s="246"/>
      <c r="R442" s="246"/>
      <c r="S442" s="246"/>
      <c r="T442" s="247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8" t="s">
        <v>196</v>
      </c>
      <c r="AU442" s="248" t="s">
        <v>86</v>
      </c>
      <c r="AV442" s="13" t="s">
        <v>86</v>
      </c>
      <c r="AW442" s="13" t="s">
        <v>32</v>
      </c>
      <c r="AX442" s="13" t="s">
        <v>76</v>
      </c>
      <c r="AY442" s="248" t="s">
        <v>116</v>
      </c>
    </row>
    <row r="443" s="15" customFormat="1">
      <c r="A443" s="15"/>
      <c r="B443" s="260"/>
      <c r="C443" s="261"/>
      <c r="D443" s="239" t="s">
        <v>196</v>
      </c>
      <c r="E443" s="262" t="s">
        <v>1</v>
      </c>
      <c r="F443" s="263" t="s">
        <v>498</v>
      </c>
      <c r="G443" s="261"/>
      <c r="H443" s="264">
        <v>93.325000000000003</v>
      </c>
      <c r="I443" s="265"/>
      <c r="J443" s="261"/>
      <c r="K443" s="261"/>
      <c r="L443" s="266"/>
      <c r="M443" s="267"/>
      <c r="N443" s="268"/>
      <c r="O443" s="268"/>
      <c r="P443" s="268"/>
      <c r="Q443" s="268"/>
      <c r="R443" s="268"/>
      <c r="S443" s="268"/>
      <c r="T443" s="269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70" t="s">
        <v>196</v>
      </c>
      <c r="AU443" s="270" t="s">
        <v>86</v>
      </c>
      <c r="AV443" s="15" t="s">
        <v>119</v>
      </c>
      <c r="AW443" s="15" t="s">
        <v>32</v>
      </c>
      <c r="AX443" s="15" t="s">
        <v>76</v>
      </c>
      <c r="AY443" s="270" t="s">
        <v>116</v>
      </c>
    </row>
    <row r="444" s="13" customFormat="1">
      <c r="A444" s="13"/>
      <c r="B444" s="237"/>
      <c r="C444" s="238"/>
      <c r="D444" s="239" t="s">
        <v>196</v>
      </c>
      <c r="E444" s="240" t="s">
        <v>1</v>
      </c>
      <c r="F444" s="241" t="s">
        <v>534</v>
      </c>
      <c r="G444" s="238"/>
      <c r="H444" s="242">
        <v>34.037999999999997</v>
      </c>
      <c r="I444" s="243"/>
      <c r="J444" s="238"/>
      <c r="K444" s="238"/>
      <c r="L444" s="244"/>
      <c r="M444" s="245"/>
      <c r="N444" s="246"/>
      <c r="O444" s="246"/>
      <c r="P444" s="246"/>
      <c r="Q444" s="246"/>
      <c r="R444" s="246"/>
      <c r="S444" s="246"/>
      <c r="T444" s="247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8" t="s">
        <v>196</v>
      </c>
      <c r="AU444" s="248" t="s">
        <v>86</v>
      </c>
      <c r="AV444" s="13" t="s">
        <v>86</v>
      </c>
      <c r="AW444" s="13" t="s">
        <v>32</v>
      </c>
      <c r="AX444" s="13" t="s">
        <v>76</v>
      </c>
      <c r="AY444" s="248" t="s">
        <v>116</v>
      </c>
    </row>
    <row r="445" s="13" customFormat="1">
      <c r="A445" s="13"/>
      <c r="B445" s="237"/>
      <c r="C445" s="238"/>
      <c r="D445" s="239" t="s">
        <v>196</v>
      </c>
      <c r="E445" s="240" t="s">
        <v>1</v>
      </c>
      <c r="F445" s="241" t="s">
        <v>535</v>
      </c>
      <c r="G445" s="238"/>
      <c r="H445" s="242">
        <v>-0.91000000000000003</v>
      </c>
      <c r="I445" s="243"/>
      <c r="J445" s="238"/>
      <c r="K445" s="238"/>
      <c r="L445" s="244"/>
      <c r="M445" s="245"/>
      <c r="N445" s="246"/>
      <c r="O445" s="246"/>
      <c r="P445" s="246"/>
      <c r="Q445" s="246"/>
      <c r="R445" s="246"/>
      <c r="S445" s="246"/>
      <c r="T445" s="247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8" t="s">
        <v>196</v>
      </c>
      <c r="AU445" s="248" t="s">
        <v>86</v>
      </c>
      <c r="AV445" s="13" t="s">
        <v>86</v>
      </c>
      <c r="AW445" s="13" t="s">
        <v>32</v>
      </c>
      <c r="AX445" s="13" t="s">
        <v>76</v>
      </c>
      <c r="AY445" s="248" t="s">
        <v>116</v>
      </c>
    </row>
    <row r="446" s="13" customFormat="1">
      <c r="A446" s="13"/>
      <c r="B446" s="237"/>
      <c r="C446" s="238"/>
      <c r="D446" s="239" t="s">
        <v>196</v>
      </c>
      <c r="E446" s="240" t="s">
        <v>1</v>
      </c>
      <c r="F446" s="241" t="s">
        <v>536</v>
      </c>
      <c r="G446" s="238"/>
      <c r="H446" s="242">
        <v>-0.45500000000000002</v>
      </c>
      <c r="I446" s="243"/>
      <c r="J446" s="238"/>
      <c r="K446" s="238"/>
      <c r="L446" s="244"/>
      <c r="M446" s="245"/>
      <c r="N446" s="246"/>
      <c r="O446" s="246"/>
      <c r="P446" s="246"/>
      <c r="Q446" s="246"/>
      <c r="R446" s="246"/>
      <c r="S446" s="246"/>
      <c r="T446" s="247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8" t="s">
        <v>196</v>
      </c>
      <c r="AU446" s="248" t="s">
        <v>86</v>
      </c>
      <c r="AV446" s="13" t="s">
        <v>86</v>
      </c>
      <c r="AW446" s="13" t="s">
        <v>32</v>
      </c>
      <c r="AX446" s="13" t="s">
        <v>76</v>
      </c>
      <c r="AY446" s="248" t="s">
        <v>116</v>
      </c>
    </row>
    <row r="447" s="13" customFormat="1">
      <c r="A447" s="13"/>
      <c r="B447" s="237"/>
      <c r="C447" s="238"/>
      <c r="D447" s="239" t="s">
        <v>196</v>
      </c>
      <c r="E447" s="240" t="s">
        <v>1</v>
      </c>
      <c r="F447" s="241" t="s">
        <v>537</v>
      </c>
      <c r="G447" s="238"/>
      <c r="H447" s="242">
        <v>10.183999999999999</v>
      </c>
      <c r="I447" s="243"/>
      <c r="J447" s="238"/>
      <c r="K447" s="238"/>
      <c r="L447" s="244"/>
      <c r="M447" s="245"/>
      <c r="N447" s="246"/>
      <c r="O447" s="246"/>
      <c r="P447" s="246"/>
      <c r="Q447" s="246"/>
      <c r="R447" s="246"/>
      <c r="S447" s="246"/>
      <c r="T447" s="247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8" t="s">
        <v>196</v>
      </c>
      <c r="AU447" s="248" t="s">
        <v>86</v>
      </c>
      <c r="AV447" s="13" t="s">
        <v>86</v>
      </c>
      <c r="AW447" s="13" t="s">
        <v>32</v>
      </c>
      <c r="AX447" s="13" t="s">
        <v>76</v>
      </c>
      <c r="AY447" s="248" t="s">
        <v>116</v>
      </c>
    </row>
    <row r="448" s="13" customFormat="1">
      <c r="A448" s="13"/>
      <c r="B448" s="237"/>
      <c r="C448" s="238"/>
      <c r="D448" s="239" t="s">
        <v>196</v>
      </c>
      <c r="E448" s="240" t="s">
        <v>1</v>
      </c>
      <c r="F448" s="241" t="s">
        <v>538</v>
      </c>
      <c r="G448" s="238"/>
      <c r="H448" s="242">
        <v>-3.9359999999999999</v>
      </c>
      <c r="I448" s="243"/>
      <c r="J448" s="238"/>
      <c r="K448" s="238"/>
      <c r="L448" s="244"/>
      <c r="M448" s="245"/>
      <c r="N448" s="246"/>
      <c r="O448" s="246"/>
      <c r="P448" s="246"/>
      <c r="Q448" s="246"/>
      <c r="R448" s="246"/>
      <c r="S448" s="246"/>
      <c r="T448" s="247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8" t="s">
        <v>196</v>
      </c>
      <c r="AU448" s="248" t="s">
        <v>86</v>
      </c>
      <c r="AV448" s="13" t="s">
        <v>86</v>
      </c>
      <c r="AW448" s="13" t="s">
        <v>32</v>
      </c>
      <c r="AX448" s="13" t="s">
        <v>76</v>
      </c>
      <c r="AY448" s="248" t="s">
        <v>116</v>
      </c>
    </row>
    <row r="449" s="13" customFormat="1">
      <c r="A449" s="13"/>
      <c r="B449" s="237"/>
      <c r="C449" s="238"/>
      <c r="D449" s="239" t="s">
        <v>196</v>
      </c>
      <c r="E449" s="240" t="s">
        <v>1</v>
      </c>
      <c r="F449" s="241" t="s">
        <v>539</v>
      </c>
      <c r="G449" s="238"/>
      <c r="H449" s="242">
        <v>4.1849999999999996</v>
      </c>
      <c r="I449" s="243"/>
      <c r="J449" s="238"/>
      <c r="K449" s="238"/>
      <c r="L449" s="244"/>
      <c r="M449" s="245"/>
      <c r="N449" s="246"/>
      <c r="O449" s="246"/>
      <c r="P449" s="246"/>
      <c r="Q449" s="246"/>
      <c r="R449" s="246"/>
      <c r="S449" s="246"/>
      <c r="T449" s="247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8" t="s">
        <v>196</v>
      </c>
      <c r="AU449" s="248" t="s">
        <v>86</v>
      </c>
      <c r="AV449" s="13" t="s">
        <v>86</v>
      </c>
      <c r="AW449" s="13" t="s">
        <v>32</v>
      </c>
      <c r="AX449" s="13" t="s">
        <v>76</v>
      </c>
      <c r="AY449" s="248" t="s">
        <v>116</v>
      </c>
    </row>
    <row r="450" s="13" customFormat="1">
      <c r="A450" s="13"/>
      <c r="B450" s="237"/>
      <c r="C450" s="238"/>
      <c r="D450" s="239" t="s">
        <v>196</v>
      </c>
      <c r="E450" s="240" t="s">
        <v>1</v>
      </c>
      <c r="F450" s="241" t="s">
        <v>547</v>
      </c>
      <c r="G450" s="238"/>
      <c r="H450" s="242">
        <v>25.07</v>
      </c>
      <c r="I450" s="243"/>
      <c r="J450" s="238"/>
      <c r="K450" s="238"/>
      <c r="L450" s="244"/>
      <c r="M450" s="245"/>
      <c r="N450" s="246"/>
      <c r="O450" s="246"/>
      <c r="P450" s="246"/>
      <c r="Q450" s="246"/>
      <c r="R450" s="246"/>
      <c r="S450" s="246"/>
      <c r="T450" s="247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8" t="s">
        <v>196</v>
      </c>
      <c r="AU450" s="248" t="s">
        <v>86</v>
      </c>
      <c r="AV450" s="13" t="s">
        <v>86</v>
      </c>
      <c r="AW450" s="13" t="s">
        <v>32</v>
      </c>
      <c r="AX450" s="13" t="s">
        <v>76</v>
      </c>
      <c r="AY450" s="248" t="s">
        <v>116</v>
      </c>
    </row>
    <row r="451" s="13" customFormat="1">
      <c r="A451" s="13"/>
      <c r="B451" s="237"/>
      <c r="C451" s="238"/>
      <c r="D451" s="239" t="s">
        <v>196</v>
      </c>
      <c r="E451" s="240" t="s">
        <v>1</v>
      </c>
      <c r="F451" s="241" t="s">
        <v>548</v>
      </c>
      <c r="G451" s="238"/>
      <c r="H451" s="242">
        <v>-4.6500000000000004</v>
      </c>
      <c r="I451" s="243"/>
      <c r="J451" s="238"/>
      <c r="K451" s="238"/>
      <c r="L451" s="244"/>
      <c r="M451" s="245"/>
      <c r="N451" s="246"/>
      <c r="O451" s="246"/>
      <c r="P451" s="246"/>
      <c r="Q451" s="246"/>
      <c r="R451" s="246"/>
      <c r="S451" s="246"/>
      <c r="T451" s="247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8" t="s">
        <v>196</v>
      </c>
      <c r="AU451" s="248" t="s">
        <v>86</v>
      </c>
      <c r="AV451" s="13" t="s">
        <v>86</v>
      </c>
      <c r="AW451" s="13" t="s">
        <v>32</v>
      </c>
      <c r="AX451" s="13" t="s">
        <v>76</v>
      </c>
      <c r="AY451" s="248" t="s">
        <v>116</v>
      </c>
    </row>
    <row r="452" s="13" customFormat="1">
      <c r="A452" s="13"/>
      <c r="B452" s="237"/>
      <c r="C452" s="238"/>
      <c r="D452" s="239" t="s">
        <v>196</v>
      </c>
      <c r="E452" s="240" t="s">
        <v>1</v>
      </c>
      <c r="F452" s="241" t="s">
        <v>549</v>
      </c>
      <c r="G452" s="238"/>
      <c r="H452" s="242">
        <v>-5.3479999999999999</v>
      </c>
      <c r="I452" s="243"/>
      <c r="J452" s="238"/>
      <c r="K452" s="238"/>
      <c r="L452" s="244"/>
      <c r="M452" s="245"/>
      <c r="N452" s="246"/>
      <c r="O452" s="246"/>
      <c r="P452" s="246"/>
      <c r="Q452" s="246"/>
      <c r="R452" s="246"/>
      <c r="S452" s="246"/>
      <c r="T452" s="247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8" t="s">
        <v>196</v>
      </c>
      <c r="AU452" s="248" t="s">
        <v>86</v>
      </c>
      <c r="AV452" s="13" t="s">
        <v>86</v>
      </c>
      <c r="AW452" s="13" t="s">
        <v>32</v>
      </c>
      <c r="AX452" s="13" t="s">
        <v>76</v>
      </c>
      <c r="AY452" s="248" t="s">
        <v>116</v>
      </c>
    </row>
    <row r="453" s="13" customFormat="1">
      <c r="A453" s="13"/>
      <c r="B453" s="237"/>
      <c r="C453" s="238"/>
      <c r="D453" s="239" t="s">
        <v>196</v>
      </c>
      <c r="E453" s="240" t="s">
        <v>1</v>
      </c>
      <c r="F453" s="241" t="s">
        <v>548</v>
      </c>
      <c r="G453" s="238"/>
      <c r="H453" s="242">
        <v>-4.6500000000000004</v>
      </c>
      <c r="I453" s="243"/>
      <c r="J453" s="238"/>
      <c r="K453" s="238"/>
      <c r="L453" s="244"/>
      <c r="M453" s="245"/>
      <c r="N453" s="246"/>
      <c r="O453" s="246"/>
      <c r="P453" s="246"/>
      <c r="Q453" s="246"/>
      <c r="R453" s="246"/>
      <c r="S453" s="246"/>
      <c r="T453" s="247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8" t="s">
        <v>196</v>
      </c>
      <c r="AU453" s="248" t="s">
        <v>86</v>
      </c>
      <c r="AV453" s="13" t="s">
        <v>86</v>
      </c>
      <c r="AW453" s="13" t="s">
        <v>32</v>
      </c>
      <c r="AX453" s="13" t="s">
        <v>76</v>
      </c>
      <c r="AY453" s="248" t="s">
        <v>116</v>
      </c>
    </row>
    <row r="454" s="13" customFormat="1">
      <c r="A454" s="13"/>
      <c r="B454" s="237"/>
      <c r="C454" s="238"/>
      <c r="D454" s="239" t="s">
        <v>196</v>
      </c>
      <c r="E454" s="240" t="s">
        <v>1</v>
      </c>
      <c r="F454" s="241" t="s">
        <v>543</v>
      </c>
      <c r="G454" s="238"/>
      <c r="H454" s="242">
        <v>12.695</v>
      </c>
      <c r="I454" s="243"/>
      <c r="J454" s="238"/>
      <c r="K454" s="238"/>
      <c r="L454" s="244"/>
      <c r="M454" s="245"/>
      <c r="N454" s="246"/>
      <c r="O454" s="246"/>
      <c r="P454" s="246"/>
      <c r="Q454" s="246"/>
      <c r="R454" s="246"/>
      <c r="S454" s="246"/>
      <c r="T454" s="247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8" t="s">
        <v>196</v>
      </c>
      <c r="AU454" s="248" t="s">
        <v>86</v>
      </c>
      <c r="AV454" s="13" t="s">
        <v>86</v>
      </c>
      <c r="AW454" s="13" t="s">
        <v>32</v>
      </c>
      <c r="AX454" s="13" t="s">
        <v>76</v>
      </c>
      <c r="AY454" s="248" t="s">
        <v>116</v>
      </c>
    </row>
    <row r="455" s="13" customFormat="1">
      <c r="A455" s="13"/>
      <c r="B455" s="237"/>
      <c r="C455" s="238"/>
      <c r="D455" s="239" t="s">
        <v>196</v>
      </c>
      <c r="E455" s="240" t="s">
        <v>1</v>
      </c>
      <c r="F455" s="241" t="s">
        <v>544</v>
      </c>
      <c r="G455" s="238"/>
      <c r="H455" s="242">
        <v>32.978000000000002</v>
      </c>
      <c r="I455" s="243"/>
      <c r="J455" s="238"/>
      <c r="K455" s="238"/>
      <c r="L455" s="244"/>
      <c r="M455" s="245"/>
      <c r="N455" s="246"/>
      <c r="O455" s="246"/>
      <c r="P455" s="246"/>
      <c r="Q455" s="246"/>
      <c r="R455" s="246"/>
      <c r="S455" s="246"/>
      <c r="T455" s="247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8" t="s">
        <v>196</v>
      </c>
      <c r="AU455" s="248" t="s">
        <v>86</v>
      </c>
      <c r="AV455" s="13" t="s">
        <v>86</v>
      </c>
      <c r="AW455" s="13" t="s">
        <v>32</v>
      </c>
      <c r="AX455" s="13" t="s">
        <v>76</v>
      </c>
      <c r="AY455" s="248" t="s">
        <v>116</v>
      </c>
    </row>
    <row r="456" s="13" customFormat="1">
      <c r="A456" s="13"/>
      <c r="B456" s="237"/>
      <c r="C456" s="238"/>
      <c r="D456" s="239" t="s">
        <v>196</v>
      </c>
      <c r="E456" s="240" t="s">
        <v>1</v>
      </c>
      <c r="F456" s="241" t="s">
        <v>548</v>
      </c>
      <c r="G456" s="238"/>
      <c r="H456" s="242">
        <v>-4.6500000000000004</v>
      </c>
      <c r="I456" s="243"/>
      <c r="J456" s="238"/>
      <c r="K456" s="238"/>
      <c r="L456" s="244"/>
      <c r="M456" s="245"/>
      <c r="N456" s="246"/>
      <c r="O456" s="246"/>
      <c r="P456" s="246"/>
      <c r="Q456" s="246"/>
      <c r="R456" s="246"/>
      <c r="S456" s="246"/>
      <c r="T456" s="247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8" t="s">
        <v>196</v>
      </c>
      <c r="AU456" s="248" t="s">
        <v>86</v>
      </c>
      <c r="AV456" s="13" t="s">
        <v>86</v>
      </c>
      <c r="AW456" s="13" t="s">
        <v>32</v>
      </c>
      <c r="AX456" s="13" t="s">
        <v>76</v>
      </c>
      <c r="AY456" s="248" t="s">
        <v>116</v>
      </c>
    </row>
    <row r="457" s="13" customFormat="1">
      <c r="A457" s="13"/>
      <c r="B457" s="237"/>
      <c r="C457" s="238"/>
      <c r="D457" s="239" t="s">
        <v>196</v>
      </c>
      <c r="E457" s="240" t="s">
        <v>1</v>
      </c>
      <c r="F457" s="241" t="s">
        <v>545</v>
      </c>
      <c r="G457" s="238"/>
      <c r="H457" s="242">
        <v>-0.878</v>
      </c>
      <c r="I457" s="243"/>
      <c r="J457" s="238"/>
      <c r="K457" s="238"/>
      <c r="L457" s="244"/>
      <c r="M457" s="245"/>
      <c r="N457" s="246"/>
      <c r="O457" s="246"/>
      <c r="P457" s="246"/>
      <c r="Q457" s="246"/>
      <c r="R457" s="246"/>
      <c r="S457" s="246"/>
      <c r="T457" s="247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8" t="s">
        <v>196</v>
      </c>
      <c r="AU457" s="248" t="s">
        <v>86</v>
      </c>
      <c r="AV457" s="13" t="s">
        <v>86</v>
      </c>
      <c r="AW457" s="13" t="s">
        <v>32</v>
      </c>
      <c r="AX457" s="13" t="s">
        <v>76</v>
      </c>
      <c r="AY457" s="248" t="s">
        <v>116</v>
      </c>
    </row>
    <row r="458" s="13" customFormat="1">
      <c r="A458" s="13"/>
      <c r="B458" s="237"/>
      <c r="C458" s="238"/>
      <c r="D458" s="239" t="s">
        <v>196</v>
      </c>
      <c r="E458" s="240" t="s">
        <v>1</v>
      </c>
      <c r="F458" s="241" t="s">
        <v>536</v>
      </c>
      <c r="G458" s="238"/>
      <c r="H458" s="242">
        <v>-0.45500000000000002</v>
      </c>
      <c r="I458" s="243"/>
      <c r="J458" s="238"/>
      <c r="K458" s="238"/>
      <c r="L458" s="244"/>
      <c r="M458" s="245"/>
      <c r="N458" s="246"/>
      <c r="O458" s="246"/>
      <c r="P458" s="246"/>
      <c r="Q458" s="246"/>
      <c r="R458" s="246"/>
      <c r="S458" s="246"/>
      <c r="T458" s="247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8" t="s">
        <v>196</v>
      </c>
      <c r="AU458" s="248" t="s">
        <v>86</v>
      </c>
      <c r="AV458" s="13" t="s">
        <v>86</v>
      </c>
      <c r="AW458" s="13" t="s">
        <v>32</v>
      </c>
      <c r="AX458" s="13" t="s">
        <v>76</v>
      </c>
      <c r="AY458" s="248" t="s">
        <v>116</v>
      </c>
    </row>
    <row r="459" s="13" customFormat="1">
      <c r="A459" s="13"/>
      <c r="B459" s="237"/>
      <c r="C459" s="238"/>
      <c r="D459" s="239" t="s">
        <v>196</v>
      </c>
      <c r="E459" s="240" t="s">
        <v>1</v>
      </c>
      <c r="F459" s="241" t="s">
        <v>546</v>
      </c>
      <c r="G459" s="238"/>
      <c r="H459" s="242">
        <v>4.3250000000000002</v>
      </c>
      <c r="I459" s="243"/>
      <c r="J459" s="238"/>
      <c r="K459" s="238"/>
      <c r="L459" s="244"/>
      <c r="M459" s="245"/>
      <c r="N459" s="246"/>
      <c r="O459" s="246"/>
      <c r="P459" s="246"/>
      <c r="Q459" s="246"/>
      <c r="R459" s="246"/>
      <c r="S459" s="246"/>
      <c r="T459" s="247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8" t="s">
        <v>196</v>
      </c>
      <c r="AU459" s="248" t="s">
        <v>86</v>
      </c>
      <c r="AV459" s="13" t="s">
        <v>86</v>
      </c>
      <c r="AW459" s="13" t="s">
        <v>32</v>
      </c>
      <c r="AX459" s="13" t="s">
        <v>76</v>
      </c>
      <c r="AY459" s="248" t="s">
        <v>116</v>
      </c>
    </row>
    <row r="460" s="15" customFormat="1">
      <c r="A460" s="15"/>
      <c r="B460" s="260"/>
      <c r="C460" s="261"/>
      <c r="D460" s="239" t="s">
        <v>196</v>
      </c>
      <c r="E460" s="262" t="s">
        <v>1</v>
      </c>
      <c r="F460" s="263" t="s">
        <v>504</v>
      </c>
      <c r="G460" s="261"/>
      <c r="H460" s="264">
        <v>97.543000000000021</v>
      </c>
      <c r="I460" s="265"/>
      <c r="J460" s="261"/>
      <c r="K460" s="261"/>
      <c r="L460" s="266"/>
      <c r="M460" s="267"/>
      <c r="N460" s="268"/>
      <c r="O460" s="268"/>
      <c r="P460" s="268"/>
      <c r="Q460" s="268"/>
      <c r="R460" s="268"/>
      <c r="S460" s="268"/>
      <c r="T460" s="269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70" t="s">
        <v>196</v>
      </c>
      <c r="AU460" s="270" t="s">
        <v>86</v>
      </c>
      <c r="AV460" s="15" t="s">
        <v>119</v>
      </c>
      <c r="AW460" s="15" t="s">
        <v>32</v>
      </c>
      <c r="AX460" s="15" t="s">
        <v>76</v>
      </c>
      <c r="AY460" s="270" t="s">
        <v>116</v>
      </c>
    </row>
    <row r="461" s="13" customFormat="1">
      <c r="A461" s="13"/>
      <c r="B461" s="237"/>
      <c r="C461" s="238"/>
      <c r="D461" s="239" t="s">
        <v>196</v>
      </c>
      <c r="E461" s="240" t="s">
        <v>1</v>
      </c>
      <c r="F461" s="241" t="s">
        <v>550</v>
      </c>
      <c r="G461" s="238"/>
      <c r="H461" s="242">
        <v>32.575000000000003</v>
      </c>
      <c r="I461" s="243"/>
      <c r="J461" s="238"/>
      <c r="K461" s="238"/>
      <c r="L461" s="244"/>
      <c r="M461" s="245"/>
      <c r="N461" s="246"/>
      <c r="O461" s="246"/>
      <c r="P461" s="246"/>
      <c r="Q461" s="246"/>
      <c r="R461" s="246"/>
      <c r="S461" s="246"/>
      <c r="T461" s="247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8" t="s">
        <v>196</v>
      </c>
      <c r="AU461" s="248" t="s">
        <v>86</v>
      </c>
      <c r="AV461" s="13" t="s">
        <v>86</v>
      </c>
      <c r="AW461" s="13" t="s">
        <v>32</v>
      </c>
      <c r="AX461" s="13" t="s">
        <v>76</v>
      </c>
      <c r="AY461" s="248" t="s">
        <v>116</v>
      </c>
    </row>
    <row r="462" s="13" customFormat="1">
      <c r="A462" s="13"/>
      <c r="B462" s="237"/>
      <c r="C462" s="238"/>
      <c r="D462" s="239" t="s">
        <v>196</v>
      </c>
      <c r="E462" s="240" t="s">
        <v>1</v>
      </c>
      <c r="F462" s="241" t="s">
        <v>545</v>
      </c>
      <c r="G462" s="238"/>
      <c r="H462" s="242">
        <v>-0.878</v>
      </c>
      <c r="I462" s="243"/>
      <c r="J462" s="238"/>
      <c r="K462" s="238"/>
      <c r="L462" s="244"/>
      <c r="M462" s="245"/>
      <c r="N462" s="246"/>
      <c r="O462" s="246"/>
      <c r="P462" s="246"/>
      <c r="Q462" s="246"/>
      <c r="R462" s="246"/>
      <c r="S462" s="246"/>
      <c r="T462" s="247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8" t="s">
        <v>196</v>
      </c>
      <c r="AU462" s="248" t="s">
        <v>86</v>
      </c>
      <c r="AV462" s="13" t="s">
        <v>86</v>
      </c>
      <c r="AW462" s="13" t="s">
        <v>32</v>
      </c>
      <c r="AX462" s="13" t="s">
        <v>76</v>
      </c>
      <c r="AY462" s="248" t="s">
        <v>116</v>
      </c>
    </row>
    <row r="463" s="13" customFormat="1">
      <c r="A463" s="13"/>
      <c r="B463" s="237"/>
      <c r="C463" s="238"/>
      <c r="D463" s="239" t="s">
        <v>196</v>
      </c>
      <c r="E463" s="240" t="s">
        <v>1</v>
      </c>
      <c r="F463" s="241" t="s">
        <v>536</v>
      </c>
      <c r="G463" s="238"/>
      <c r="H463" s="242">
        <v>-0.45500000000000002</v>
      </c>
      <c r="I463" s="243"/>
      <c r="J463" s="238"/>
      <c r="K463" s="238"/>
      <c r="L463" s="244"/>
      <c r="M463" s="245"/>
      <c r="N463" s="246"/>
      <c r="O463" s="246"/>
      <c r="P463" s="246"/>
      <c r="Q463" s="246"/>
      <c r="R463" s="246"/>
      <c r="S463" s="246"/>
      <c r="T463" s="247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8" t="s">
        <v>196</v>
      </c>
      <c r="AU463" s="248" t="s">
        <v>86</v>
      </c>
      <c r="AV463" s="13" t="s">
        <v>86</v>
      </c>
      <c r="AW463" s="13" t="s">
        <v>32</v>
      </c>
      <c r="AX463" s="13" t="s">
        <v>76</v>
      </c>
      <c r="AY463" s="248" t="s">
        <v>116</v>
      </c>
    </row>
    <row r="464" s="13" customFormat="1">
      <c r="A464" s="13"/>
      <c r="B464" s="237"/>
      <c r="C464" s="238"/>
      <c r="D464" s="239" t="s">
        <v>196</v>
      </c>
      <c r="E464" s="240" t="s">
        <v>1</v>
      </c>
      <c r="F464" s="241" t="s">
        <v>551</v>
      </c>
      <c r="G464" s="238"/>
      <c r="H464" s="242">
        <v>-1.6799999999999999</v>
      </c>
      <c r="I464" s="243"/>
      <c r="J464" s="238"/>
      <c r="K464" s="238"/>
      <c r="L464" s="244"/>
      <c r="M464" s="245"/>
      <c r="N464" s="246"/>
      <c r="O464" s="246"/>
      <c r="P464" s="246"/>
      <c r="Q464" s="246"/>
      <c r="R464" s="246"/>
      <c r="S464" s="246"/>
      <c r="T464" s="247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8" t="s">
        <v>196</v>
      </c>
      <c r="AU464" s="248" t="s">
        <v>86</v>
      </c>
      <c r="AV464" s="13" t="s">
        <v>86</v>
      </c>
      <c r="AW464" s="13" t="s">
        <v>32</v>
      </c>
      <c r="AX464" s="13" t="s">
        <v>76</v>
      </c>
      <c r="AY464" s="248" t="s">
        <v>116</v>
      </c>
    </row>
    <row r="465" s="13" customFormat="1">
      <c r="A465" s="13"/>
      <c r="B465" s="237"/>
      <c r="C465" s="238"/>
      <c r="D465" s="239" t="s">
        <v>196</v>
      </c>
      <c r="E465" s="240" t="s">
        <v>1</v>
      </c>
      <c r="F465" s="241" t="s">
        <v>552</v>
      </c>
      <c r="G465" s="238"/>
      <c r="H465" s="242">
        <v>-2.6400000000000001</v>
      </c>
      <c r="I465" s="243"/>
      <c r="J465" s="238"/>
      <c r="K465" s="238"/>
      <c r="L465" s="244"/>
      <c r="M465" s="245"/>
      <c r="N465" s="246"/>
      <c r="O465" s="246"/>
      <c r="P465" s="246"/>
      <c r="Q465" s="246"/>
      <c r="R465" s="246"/>
      <c r="S465" s="246"/>
      <c r="T465" s="247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8" t="s">
        <v>196</v>
      </c>
      <c r="AU465" s="248" t="s">
        <v>86</v>
      </c>
      <c r="AV465" s="13" t="s">
        <v>86</v>
      </c>
      <c r="AW465" s="13" t="s">
        <v>32</v>
      </c>
      <c r="AX465" s="13" t="s">
        <v>76</v>
      </c>
      <c r="AY465" s="248" t="s">
        <v>116</v>
      </c>
    </row>
    <row r="466" s="13" customFormat="1">
      <c r="A466" s="13"/>
      <c r="B466" s="237"/>
      <c r="C466" s="238"/>
      <c r="D466" s="239" t="s">
        <v>196</v>
      </c>
      <c r="E466" s="240" t="s">
        <v>1</v>
      </c>
      <c r="F466" s="241" t="s">
        <v>553</v>
      </c>
      <c r="G466" s="238"/>
      <c r="H466" s="242">
        <v>33.450000000000003</v>
      </c>
      <c r="I466" s="243"/>
      <c r="J466" s="238"/>
      <c r="K466" s="238"/>
      <c r="L466" s="244"/>
      <c r="M466" s="245"/>
      <c r="N466" s="246"/>
      <c r="O466" s="246"/>
      <c r="P466" s="246"/>
      <c r="Q466" s="246"/>
      <c r="R466" s="246"/>
      <c r="S466" s="246"/>
      <c r="T466" s="247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8" t="s">
        <v>196</v>
      </c>
      <c r="AU466" s="248" t="s">
        <v>86</v>
      </c>
      <c r="AV466" s="13" t="s">
        <v>86</v>
      </c>
      <c r="AW466" s="13" t="s">
        <v>32</v>
      </c>
      <c r="AX466" s="13" t="s">
        <v>76</v>
      </c>
      <c r="AY466" s="248" t="s">
        <v>116</v>
      </c>
    </row>
    <row r="467" s="13" customFormat="1">
      <c r="A467" s="13"/>
      <c r="B467" s="237"/>
      <c r="C467" s="238"/>
      <c r="D467" s="239" t="s">
        <v>196</v>
      </c>
      <c r="E467" s="240" t="s">
        <v>1</v>
      </c>
      <c r="F467" s="241" t="s">
        <v>554</v>
      </c>
      <c r="G467" s="238"/>
      <c r="H467" s="242">
        <v>-9.3000000000000007</v>
      </c>
      <c r="I467" s="243"/>
      <c r="J467" s="238"/>
      <c r="K467" s="238"/>
      <c r="L467" s="244"/>
      <c r="M467" s="245"/>
      <c r="N467" s="246"/>
      <c r="O467" s="246"/>
      <c r="P467" s="246"/>
      <c r="Q467" s="246"/>
      <c r="R467" s="246"/>
      <c r="S467" s="246"/>
      <c r="T467" s="247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8" t="s">
        <v>196</v>
      </c>
      <c r="AU467" s="248" t="s">
        <v>86</v>
      </c>
      <c r="AV467" s="13" t="s">
        <v>86</v>
      </c>
      <c r="AW467" s="13" t="s">
        <v>32</v>
      </c>
      <c r="AX467" s="13" t="s">
        <v>76</v>
      </c>
      <c r="AY467" s="248" t="s">
        <v>116</v>
      </c>
    </row>
    <row r="468" s="13" customFormat="1">
      <c r="A468" s="13"/>
      <c r="B468" s="237"/>
      <c r="C468" s="238"/>
      <c r="D468" s="239" t="s">
        <v>196</v>
      </c>
      <c r="E468" s="240" t="s">
        <v>1</v>
      </c>
      <c r="F468" s="241" t="s">
        <v>555</v>
      </c>
      <c r="G468" s="238"/>
      <c r="H468" s="242">
        <v>25.513999999999999</v>
      </c>
      <c r="I468" s="243"/>
      <c r="J468" s="238"/>
      <c r="K468" s="238"/>
      <c r="L468" s="244"/>
      <c r="M468" s="245"/>
      <c r="N468" s="246"/>
      <c r="O468" s="246"/>
      <c r="P468" s="246"/>
      <c r="Q468" s="246"/>
      <c r="R468" s="246"/>
      <c r="S468" s="246"/>
      <c r="T468" s="247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8" t="s">
        <v>196</v>
      </c>
      <c r="AU468" s="248" t="s">
        <v>86</v>
      </c>
      <c r="AV468" s="13" t="s">
        <v>86</v>
      </c>
      <c r="AW468" s="13" t="s">
        <v>32</v>
      </c>
      <c r="AX468" s="13" t="s">
        <v>76</v>
      </c>
      <c r="AY468" s="248" t="s">
        <v>116</v>
      </c>
    </row>
    <row r="469" s="13" customFormat="1">
      <c r="A469" s="13"/>
      <c r="B469" s="237"/>
      <c r="C469" s="238"/>
      <c r="D469" s="239" t="s">
        <v>196</v>
      </c>
      <c r="E469" s="240" t="s">
        <v>1</v>
      </c>
      <c r="F469" s="241" t="s">
        <v>556</v>
      </c>
      <c r="G469" s="238"/>
      <c r="H469" s="242">
        <v>-1.4139999999999999</v>
      </c>
      <c r="I469" s="243"/>
      <c r="J469" s="238"/>
      <c r="K469" s="238"/>
      <c r="L469" s="244"/>
      <c r="M469" s="245"/>
      <c r="N469" s="246"/>
      <c r="O469" s="246"/>
      <c r="P469" s="246"/>
      <c r="Q469" s="246"/>
      <c r="R469" s="246"/>
      <c r="S469" s="246"/>
      <c r="T469" s="247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8" t="s">
        <v>196</v>
      </c>
      <c r="AU469" s="248" t="s">
        <v>86</v>
      </c>
      <c r="AV469" s="13" t="s">
        <v>86</v>
      </c>
      <c r="AW469" s="13" t="s">
        <v>32</v>
      </c>
      <c r="AX469" s="13" t="s">
        <v>76</v>
      </c>
      <c r="AY469" s="248" t="s">
        <v>116</v>
      </c>
    </row>
    <row r="470" s="13" customFormat="1">
      <c r="A470" s="13"/>
      <c r="B470" s="237"/>
      <c r="C470" s="238"/>
      <c r="D470" s="239" t="s">
        <v>196</v>
      </c>
      <c r="E470" s="240" t="s">
        <v>1</v>
      </c>
      <c r="F470" s="241" t="s">
        <v>557</v>
      </c>
      <c r="G470" s="238"/>
      <c r="H470" s="242">
        <v>-2.8559999999999999</v>
      </c>
      <c r="I470" s="243"/>
      <c r="J470" s="238"/>
      <c r="K470" s="238"/>
      <c r="L470" s="244"/>
      <c r="M470" s="245"/>
      <c r="N470" s="246"/>
      <c r="O470" s="246"/>
      <c r="P470" s="246"/>
      <c r="Q470" s="246"/>
      <c r="R470" s="246"/>
      <c r="S470" s="246"/>
      <c r="T470" s="247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8" t="s">
        <v>196</v>
      </c>
      <c r="AU470" s="248" t="s">
        <v>86</v>
      </c>
      <c r="AV470" s="13" t="s">
        <v>86</v>
      </c>
      <c r="AW470" s="13" t="s">
        <v>32</v>
      </c>
      <c r="AX470" s="13" t="s">
        <v>76</v>
      </c>
      <c r="AY470" s="248" t="s">
        <v>116</v>
      </c>
    </row>
    <row r="471" s="15" customFormat="1">
      <c r="A471" s="15"/>
      <c r="B471" s="260"/>
      <c r="C471" s="261"/>
      <c r="D471" s="239" t="s">
        <v>196</v>
      </c>
      <c r="E471" s="262" t="s">
        <v>1</v>
      </c>
      <c r="F471" s="263" t="s">
        <v>507</v>
      </c>
      <c r="G471" s="261"/>
      <c r="H471" s="264">
        <v>72.316000000000002</v>
      </c>
      <c r="I471" s="265"/>
      <c r="J471" s="261"/>
      <c r="K471" s="261"/>
      <c r="L471" s="266"/>
      <c r="M471" s="267"/>
      <c r="N471" s="268"/>
      <c r="O471" s="268"/>
      <c r="P471" s="268"/>
      <c r="Q471" s="268"/>
      <c r="R471" s="268"/>
      <c r="S471" s="268"/>
      <c r="T471" s="269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70" t="s">
        <v>196</v>
      </c>
      <c r="AU471" s="270" t="s">
        <v>86</v>
      </c>
      <c r="AV471" s="15" t="s">
        <v>119</v>
      </c>
      <c r="AW471" s="15" t="s">
        <v>32</v>
      </c>
      <c r="AX471" s="15" t="s">
        <v>76</v>
      </c>
      <c r="AY471" s="270" t="s">
        <v>116</v>
      </c>
    </row>
    <row r="472" s="14" customFormat="1">
      <c r="A472" s="14"/>
      <c r="B472" s="249"/>
      <c r="C472" s="250"/>
      <c r="D472" s="239" t="s">
        <v>196</v>
      </c>
      <c r="E472" s="251" t="s">
        <v>1</v>
      </c>
      <c r="F472" s="252" t="s">
        <v>201</v>
      </c>
      <c r="G472" s="250"/>
      <c r="H472" s="253">
        <v>340.28300000000002</v>
      </c>
      <c r="I472" s="254"/>
      <c r="J472" s="250"/>
      <c r="K472" s="250"/>
      <c r="L472" s="255"/>
      <c r="M472" s="256"/>
      <c r="N472" s="257"/>
      <c r="O472" s="257"/>
      <c r="P472" s="257"/>
      <c r="Q472" s="257"/>
      <c r="R472" s="257"/>
      <c r="S472" s="257"/>
      <c r="T472" s="258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9" t="s">
        <v>196</v>
      </c>
      <c r="AU472" s="259" t="s">
        <v>86</v>
      </c>
      <c r="AV472" s="14" t="s">
        <v>126</v>
      </c>
      <c r="AW472" s="14" t="s">
        <v>32</v>
      </c>
      <c r="AX472" s="14" t="s">
        <v>81</v>
      </c>
      <c r="AY472" s="259" t="s">
        <v>116</v>
      </c>
    </row>
    <row r="473" s="2" customFormat="1" ht="49.05" customHeight="1">
      <c r="A473" s="38"/>
      <c r="B473" s="39"/>
      <c r="C473" s="216" t="s">
        <v>558</v>
      </c>
      <c r="D473" s="216" t="s">
        <v>120</v>
      </c>
      <c r="E473" s="217" t="s">
        <v>559</v>
      </c>
      <c r="F473" s="218" t="s">
        <v>560</v>
      </c>
      <c r="G473" s="219" t="s">
        <v>262</v>
      </c>
      <c r="H473" s="220">
        <v>12.68</v>
      </c>
      <c r="I473" s="221"/>
      <c r="J473" s="222">
        <f>ROUND(I473*H473,2)</f>
        <v>0</v>
      </c>
      <c r="K473" s="223"/>
      <c r="L473" s="44"/>
      <c r="M473" s="224" t="s">
        <v>1</v>
      </c>
      <c r="N473" s="225" t="s">
        <v>41</v>
      </c>
      <c r="O473" s="91"/>
      <c r="P473" s="226">
        <f>O473*H473</f>
        <v>0</v>
      </c>
      <c r="Q473" s="226">
        <v>0.20147000000000001</v>
      </c>
      <c r="R473" s="226">
        <f>Q473*H473</f>
        <v>2.5546396000000002</v>
      </c>
      <c r="S473" s="226">
        <v>0</v>
      </c>
      <c r="T473" s="227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28" t="s">
        <v>126</v>
      </c>
      <c r="AT473" s="228" t="s">
        <v>120</v>
      </c>
      <c r="AU473" s="228" t="s">
        <v>86</v>
      </c>
      <c r="AY473" s="17" t="s">
        <v>116</v>
      </c>
      <c r="BE473" s="229">
        <f>IF(N473="základní",J473,0)</f>
        <v>0</v>
      </c>
      <c r="BF473" s="229">
        <f>IF(N473="snížená",J473,0)</f>
        <v>0</v>
      </c>
      <c r="BG473" s="229">
        <f>IF(N473="zákl. přenesená",J473,0)</f>
        <v>0</v>
      </c>
      <c r="BH473" s="229">
        <f>IF(N473="sníž. přenesená",J473,0)</f>
        <v>0</v>
      </c>
      <c r="BI473" s="229">
        <f>IF(N473="nulová",J473,0)</f>
        <v>0</v>
      </c>
      <c r="BJ473" s="17" t="s">
        <v>81</v>
      </c>
      <c r="BK473" s="229">
        <f>ROUND(I473*H473,2)</f>
        <v>0</v>
      </c>
      <c r="BL473" s="17" t="s">
        <v>126</v>
      </c>
      <c r="BM473" s="228" t="s">
        <v>561</v>
      </c>
    </row>
    <row r="474" s="13" customFormat="1">
      <c r="A474" s="13"/>
      <c r="B474" s="237"/>
      <c r="C474" s="238"/>
      <c r="D474" s="239" t="s">
        <v>196</v>
      </c>
      <c r="E474" s="240" t="s">
        <v>1</v>
      </c>
      <c r="F474" s="241" t="s">
        <v>562</v>
      </c>
      <c r="G474" s="238"/>
      <c r="H474" s="242">
        <v>12.68</v>
      </c>
      <c r="I474" s="243"/>
      <c r="J474" s="238"/>
      <c r="K474" s="238"/>
      <c r="L474" s="244"/>
      <c r="M474" s="245"/>
      <c r="N474" s="246"/>
      <c r="O474" s="246"/>
      <c r="P474" s="246"/>
      <c r="Q474" s="246"/>
      <c r="R474" s="246"/>
      <c r="S474" s="246"/>
      <c r="T474" s="247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8" t="s">
        <v>196</v>
      </c>
      <c r="AU474" s="248" t="s">
        <v>86</v>
      </c>
      <c r="AV474" s="13" t="s">
        <v>86</v>
      </c>
      <c r="AW474" s="13" t="s">
        <v>32</v>
      </c>
      <c r="AX474" s="13" t="s">
        <v>81</v>
      </c>
      <c r="AY474" s="248" t="s">
        <v>116</v>
      </c>
    </row>
    <row r="475" s="2" customFormat="1" ht="14.4" customHeight="1">
      <c r="A475" s="38"/>
      <c r="B475" s="39"/>
      <c r="C475" s="216" t="s">
        <v>563</v>
      </c>
      <c r="D475" s="216" t="s">
        <v>120</v>
      </c>
      <c r="E475" s="217" t="s">
        <v>564</v>
      </c>
      <c r="F475" s="218" t="s">
        <v>565</v>
      </c>
      <c r="G475" s="219" t="s">
        <v>194</v>
      </c>
      <c r="H475" s="220">
        <v>19.199000000000002</v>
      </c>
      <c r="I475" s="221"/>
      <c r="J475" s="222">
        <f>ROUND(I475*H475,2)</f>
        <v>0</v>
      </c>
      <c r="K475" s="223"/>
      <c r="L475" s="44"/>
      <c r="M475" s="224" t="s">
        <v>1</v>
      </c>
      <c r="N475" s="225" t="s">
        <v>41</v>
      </c>
      <c r="O475" s="91"/>
      <c r="P475" s="226">
        <f>O475*H475</f>
        <v>0</v>
      </c>
      <c r="Q475" s="226">
        <v>2.45329</v>
      </c>
      <c r="R475" s="226">
        <f>Q475*H475</f>
        <v>47.100714710000005</v>
      </c>
      <c r="S475" s="226">
        <v>0</v>
      </c>
      <c r="T475" s="227">
        <f>S475*H475</f>
        <v>0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228" t="s">
        <v>126</v>
      </c>
      <c r="AT475" s="228" t="s">
        <v>120</v>
      </c>
      <c r="AU475" s="228" t="s">
        <v>86</v>
      </c>
      <c r="AY475" s="17" t="s">
        <v>116</v>
      </c>
      <c r="BE475" s="229">
        <f>IF(N475="základní",J475,0)</f>
        <v>0</v>
      </c>
      <c r="BF475" s="229">
        <f>IF(N475="snížená",J475,0)</f>
        <v>0</v>
      </c>
      <c r="BG475" s="229">
        <f>IF(N475="zákl. přenesená",J475,0)</f>
        <v>0</v>
      </c>
      <c r="BH475" s="229">
        <f>IF(N475="sníž. přenesená",J475,0)</f>
        <v>0</v>
      </c>
      <c r="BI475" s="229">
        <f>IF(N475="nulová",J475,0)</f>
        <v>0</v>
      </c>
      <c r="BJ475" s="17" t="s">
        <v>81</v>
      </c>
      <c r="BK475" s="229">
        <f>ROUND(I475*H475,2)</f>
        <v>0</v>
      </c>
      <c r="BL475" s="17" t="s">
        <v>126</v>
      </c>
      <c r="BM475" s="228" t="s">
        <v>566</v>
      </c>
    </row>
    <row r="476" s="13" customFormat="1">
      <c r="A476" s="13"/>
      <c r="B476" s="237"/>
      <c r="C476" s="238"/>
      <c r="D476" s="239" t="s">
        <v>196</v>
      </c>
      <c r="E476" s="240" t="s">
        <v>1</v>
      </c>
      <c r="F476" s="241" t="s">
        <v>567</v>
      </c>
      <c r="G476" s="238"/>
      <c r="H476" s="242">
        <v>20.425000000000001</v>
      </c>
      <c r="I476" s="243"/>
      <c r="J476" s="238"/>
      <c r="K476" s="238"/>
      <c r="L476" s="244"/>
      <c r="M476" s="245"/>
      <c r="N476" s="246"/>
      <c r="O476" s="246"/>
      <c r="P476" s="246"/>
      <c r="Q476" s="246"/>
      <c r="R476" s="246"/>
      <c r="S476" s="246"/>
      <c r="T476" s="247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8" t="s">
        <v>196</v>
      </c>
      <c r="AU476" s="248" t="s">
        <v>86</v>
      </c>
      <c r="AV476" s="13" t="s">
        <v>86</v>
      </c>
      <c r="AW476" s="13" t="s">
        <v>32</v>
      </c>
      <c r="AX476" s="13" t="s">
        <v>76</v>
      </c>
      <c r="AY476" s="248" t="s">
        <v>116</v>
      </c>
    </row>
    <row r="477" s="13" customFormat="1">
      <c r="A477" s="13"/>
      <c r="B477" s="237"/>
      <c r="C477" s="238"/>
      <c r="D477" s="239" t="s">
        <v>196</v>
      </c>
      <c r="E477" s="240" t="s">
        <v>1</v>
      </c>
      <c r="F477" s="241" t="s">
        <v>568</v>
      </c>
      <c r="G477" s="238"/>
      <c r="H477" s="242">
        <v>-1.226</v>
      </c>
      <c r="I477" s="243"/>
      <c r="J477" s="238"/>
      <c r="K477" s="238"/>
      <c r="L477" s="244"/>
      <c r="M477" s="245"/>
      <c r="N477" s="246"/>
      <c r="O477" s="246"/>
      <c r="P477" s="246"/>
      <c r="Q477" s="246"/>
      <c r="R477" s="246"/>
      <c r="S477" s="246"/>
      <c r="T477" s="247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8" t="s">
        <v>196</v>
      </c>
      <c r="AU477" s="248" t="s">
        <v>86</v>
      </c>
      <c r="AV477" s="13" t="s">
        <v>86</v>
      </c>
      <c r="AW477" s="13" t="s">
        <v>32</v>
      </c>
      <c r="AX477" s="13" t="s">
        <v>76</v>
      </c>
      <c r="AY477" s="248" t="s">
        <v>116</v>
      </c>
    </row>
    <row r="478" s="14" customFormat="1">
      <c r="A478" s="14"/>
      <c r="B478" s="249"/>
      <c r="C478" s="250"/>
      <c r="D478" s="239" t="s">
        <v>196</v>
      </c>
      <c r="E478" s="251" t="s">
        <v>1</v>
      </c>
      <c r="F478" s="252" t="s">
        <v>201</v>
      </c>
      <c r="G478" s="250"/>
      <c r="H478" s="253">
        <v>19.199000000000002</v>
      </c>
      <c r="I478" s="254"/>
      <c r="J478" s="250"/>
      <c r="K478" s="250"/>
      <c r="L478" s="255"/>
      <c r="M478" s="256"/>
      <c r="N478" s="257"/>
      <c r="O478" s="257"/>
      <c r="P478" s="257"/>
      <c r="Q478" s="257"/>
      <c r="R478" s="257"/>
      <c r="S478" s="257"/>
      <c r="T478" s="258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9" t="s">
        <v>196</v>
      </c>
      <c r="AU478" s="259" t="s">
        <v>86</v>
      </c>
      <c r="AV478" s="14" t="s">
        <v>126</v>
      </c>
      <c r="AW478" s="14" t="s">
        <v>32</v>
      </c>
      <c r="AX478" s="14" t="s">
        <v>81</v>
      </c>
      <c r="AY478" s="259" t="s">
        <v>116</v>
      </c>
    </row>
    <row r="479" s="2" customFormat="1" ht="24.15" customHeight="1">
      <c r="A479" s="38"/>
      <c r="B479" s="39"/>
      <c r="C479" s="216" t="s">
        <v>569</v>
      </c>
      <c r="D479" s="216" t="s">
        <v>120</v>
      </c>
      <c r="E479" s="217" t="s">
        <v>570</v>
      </c>
      <c r="F479" s="218" t="s">
        <v>571</v>
      </c>
      <c r="G479" s="219" t="s">
        <v>262</v>
      </c>
      <c r="H479" s="220">
        <v>279.88400000000001</v>
      </c>
      <c r="I479" s="221"/>
      <c r="J479" s="222">
        <f>ROUND(I479*H479,2)</f>
        <v>0</v>
      </c>
      <c r="K479" s="223"/>
      <c r="L479" s="44"/>
      <c r="M479" s="224" t="s">
        <v>1</v>
      </c>
      <c r="N479" s="225" t="s">
        <v>41</v>
      </c>
      <c r="O479" s="91"/>
      <c r="P479" s="226">
        <f>O479*H479</f>
        <v>0</v>
      </c>
      <c r="Q479" s="226">
        <v>0.0027499999999999998</v>
      </c>
      <c r="R479" s="226">
        <f>Q479*H479</f>
        <v>0.76968099999999995</v>
      </c>
      <c r="S479" s="226">
        <v>0</v>
      </c>
      <c r="T479" s="227">
        <f>S479*H479</f>
        <v>0</v>
      </c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R479" s="228" t="s">
        <v>126</v>
      </c>
      <c r="AT479" s="228" t="s">
        <v>120</v>
      </c>
      <c r="AU479" s="228" t="s">
        <v>86</v>
      </c>
      <c r="AY479" s="17" t="s">
        <v>116</v>
      </c>
      <c r="BE479" s="229">
        <f>IF(N479="základní",J479,0)</f>
        <v>0</v>
      </c>
      <c r="BF479" s="229">
        <f>IF(N479="snížená",J479,0)</f>
        <v>0</v>
      </c>
      <c r="BG479" s="229">
        <f>IF(N479="zákl. přenesená",J479,0)</f>
        <v>0</v>
      </c>
      <c r="BH479" s="229">
        <f>IF(N479="sníž. přenesená",J479,0)</f>
        <v>0</v>
      </c>
      <c r="BI479" s="229">
        <f>IF(N479="nulová",J479,0)</f>
        <v>0</v>
      </c>
      <c r="BJ479" s="17" t="s">
        <v>81</v>
      </c>
      <c r="BK479" s="229">
        <f>ROUND(I479*H479,2)</f>
        <v>0</v>
      </c>
      <c r="BL479" s="17" t="s">
        <v>126</v>
      </c>
      <c r="BM479" s="228" t="s">
        <v>572</v>
      </c>
    </row>
    <row r="480" s="13" customFormat="1">
      <c r="A480" s="13"/>
      <c r="B480" s="237"/>
      <c r="C480" s="238"/>
      <c r="D480" s="239" t="s">
        <v>196</v>
      </c>
      <c r="E480" s="240" t="s">
        <v>1</v>
      </c>
      <c r="F480" s="241" t="s">
        <v>573</v>
      </c>
      <c r="G480" s="238"/>
      <c r="H480" s="242">
        <v>148.637</v>
      </c>
      <c r="I480" s="243"/>
      <c r="J480" s="238"/>
      <c r="K480" s="238"/>
      <c r="L480" s="244"/>
      <c r="M480" s="245"/>
      <c r="N480" s="246"/>
      <c r="O480" s="246"/>
      <c r="P480" s="246"/>
      <c r="Q480" s="246"/>
      <c r="R480" s="246"/>
      <c r="S480" s="246"/>
      <c r="T480" s="247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8" t="s">
        <v>196</v>
      </c>
      <c r="AU480" s="248" t="s">
        <v>86</v>
      </c>
      <c r="AV480" s="13" t="s">
        <v>86</v>
      </c>
      <c r="AW480" s="13" t="s">
        <v>32</v>
      </c>
      <c r="AX480" s="13" t="s">
        <v>76</v>
      </c>
      <c r="AY480" s="248" t="s">
        <v>116</v>
      </c>
    </row>
    <row r="481" s="13" customFormat="1">
      <c r="A481" s="13"/>
      <c r="B481" s="237"/>
      <c r="C481" s="238"/>
      <c r="D481" s="239" t="s">
        <v>196</v>
      </c>
      <c r="E481" s="240" t="s">
        <v>1</v>
      </c>
      <c r="F481" s="241" t="s">
        <v>574</v>
      </c>
      <c r="G481" s="238"/>
      <c r="H481" s="242">
        <v>127.881</v>
      </c>
      <c r="I481" s="243"/>
      <c r="J481" s="238"/>
      <c r="K481" s="238"/>
      <c r="L481" s="244"/>
      <c r="M481" s="245"/>
      <c r="N481" s="246"/>
      <c r="O481" s="246"/>
      <c r="P481" s="246"/>
      <c r="Q481" s="246"/>
      <c r="R481" s="246"/>
      <c r="S481" s="246"/>
      <c r="T481" s="247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8" t="s">
        <v>196</v>
      </c>
      <c r="AU481" s="248" t="s">
        <v>86</v>
      </c>
      <c r="AV481" s="13" t="s">
        <v>86</v>
      </c>
      <c r="AW481" s="13" t="s">
        <v>32</v>
      </c>
      <c r="AX481" s="13" t="s">
        <v>76</v>
      </c>
      <c r="AY481" s="248" t="s">
        <v>116</v>
      </c>
    </row>
    <row r="482" s="13" customFormat="1">
      <c r="A482" s="13"/>
      <c r="B482" s="237"/>
      <c r="C482" s="238"/>
      <c r="D482" s="239" t="s">
        <v>196</v>
      </c>
      <c r="E482" s="240" t="s">
        <v>1</v>
      </c>
      <c r="F482" s="241" t="s">
        <v>575</v>
      </c>
      <c r="G482" s="238"/>
      <c r="H482" s="242">
        <v>3.3660000000000001</v>
      </c>
      <c r="I482" s="243"/>
      <c r="J482" s="238"/>
      <c r="K482" s="238"/>
      <c r="L482" s="244"/>
      <c r="M482" s="245"/>
      <c r="N482" s="246"/>
      <c r="O482" s="246"/>
      <c r="P482" s="246"/>
      <c r="Q482" s="246"/>
      <c r="R482" s="246"/>
      <c r="S482" s="246"/>
      <c r="T482" s="247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8" t="s">
        <v>196</v>
      </c>
      <c r="AU482" s="248" t="s">
        <v>86</v>
      </c>
      <c r="AV482" s="13" t="s">
        <v>86</v>
      </c>
      <c r="AW482" s="13" t="s">
        <v>32</v>
      </c>
      <c r="AX482" s="13" t="s">
        <v>76</v>
      </c>
      <c r="AY482" s="248" t="s">
        <v>116</v>
      </c>
    </row>
    <row r="483" s="14" customFormat="1">
      <c r="A483" s="14"/>
      <c r="B483" s="249"/>
      <c r="C483" s="250"/>
      <c r="D483" s="239" t="s">
        <v>196</v>
      </c>
      <c r="E483" s="251" t="s">
        <v>1</v>
      </c>
      <c r="F483" s="252" t="s">
        <v>201</v>
      </c>
      <c r="G483" s="250"/>
      <c r="H483" s="253">
        <v>279.88400000000001</v>
      </c>
      <c r="I483" s="254"/>
      <c r="J483" s="250"/>
      <c r="K483" s="250"/>
      <c r="L483" s="255"/>
      <c r="M483" s="256"/>
      <c r="N483" s="257"/>
      <c r="O483" s="257"/>
      <c r="P483" s="257"/>
      <c r="Q483" s="257"/>
      <c r="R483" s="257"/>
      <c r="S483" s="257"/>
      <c r="T483" s="258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9" t="s">
        <v>196</v>
      </c>
      <c r="AU483" s="259" t="s">
        <v>86</v>
      </c>
      <c r="AV483" s="14" t="s">
        <v>126</v>
      </c>
      <c r="AW483" s="14" t="s">
        <v>32</v>
      </c>
      <c r="AX483" s="14" t="s">
        <v>81</v>
      </c>
      <c r="AY483" s="259" t="s">
        <v>116</v>
      </c>
    </row>
    <row r="484" s="2" customFormat="1" ht="24.15" customHeight="1">
      <c r="A484" s="38"/>
      <c r="B484" s="39"/>
      <c r="C484" s="216" t="s">
        <v>576</v>
      </c>
      <c r="D484" s="216" t="s">
        <v>120</v>
      </c>
      <c r="E484" s="217" t="s">
        <v>577</v>
      </c>
      <c r="F484" s="218" t="s">
        <v>578</v>
      </c>
      <c r="G484" s="219" t="s">
        <v>262</v>
      </c>
      <c r="H484" s="220">
        <v>279.88400000000001</v>
      </c>
      <c r="I484" s="221"/>
      <c r="J484" s="222">
        <f>ROUND(I484*H484,2)</f>
        <v>0</v>
      </c>
      <c r="K484" s="223"/>
      <c r="L484" s="44"/>
      <c r="M484" s="224" t="s">
        <v>1</v>
      </c>
      <c r="N484" s="225" t="s">
        <v>41</v>
      </c>
      <c r="O484" s="91"/>
      <c r="P484" s="226">
        <f>O484*H484</f>
        <v>0</v>
      </c>
      <c r="Q484" s="226">
        <v>0</v>
      </c>
      <c r="R484" s="226">
        <f>Q484*H484</f>
        <v>0</v>
      </c>
      <c r="S484" s="226">
        <v>0</v>
      </c>
      <c r="T484" s="227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28" t="s">
        <v>126</v>
      </c>
      <c r="AT484" s="228" t="s">
        <v>120</v>
      </c>
      <c r="AU484" s="228" t="s">
        <v>86</v>
      </c>
      <c r="AY484" s="17" t="s">
        <v>116</v>
      </c>
      <c r="BE484" s="229">
        <f>IF(N484="základní",J484,0)</f>
        <v>0</v>
      </c>
      <c r="BF484" s="229">
        <f>IF(N484="snížená",J484,0)</f>
        <v>0</v>
      </c>
      <c r="BG484" s="229">
        <f>IF(N484="zákl. přenesená",J484,0)</f>
        <v>0</v>
      </c>
      <c r="BH484" s="229">
        <f>IF(N484="sníž. přenesená",J484,0)</f>
        <v>0</v>
      </c>
      <c r="BI484" s="229">
        <f>IF(N484="nulová",J484,0)</f>
        <v>0</v>
      </c>
      <c r="BJ484" s="17" t="s">
        <v>81</v>
      </c>
      <c r="BK484" s="229">
        <f>ROUND(I484*H484,2)</f>
        <v>0</v>
      </c>
      <c r="BL484" s="17" t="s">
        <v>126</v>
      </c>
      <c r="BM484" s="228" t="s">
        <v>579</v>
      </c>
    </row>
    <row r="485" s="2" customFormat="1" ht="14.4" customHeight="1">
      <c r="A485" s="38"/>
      <c r="B485" s="39"/>
      <c r="C485" s="216" t="s">
        <v>580</v>
      </c>
      <c r="D485" s="216" t="s">
        <v>120</v>
      </c>
      <c r="E485" s="217" t="s">
        <v>581</v>
      </c>
      <c r="F485" s="218" t="s">
        <v>582</v>
      </c>
      <c r="G485" s="219" t="s">
        <v>295</v>
      </c>
      <c r="H485" s="220">
        <v>9</v>
      </c>
      <c r="I485" s="221"/>
      <c r="J485" s="222">
        <f>ROUND(I485*H485,2)</f>
        <v>0</v>
      </c>
      <c r="K485" s="223"/>
      <c r="L485" s="44"/>
      <c r="M485" s="224" t="s">
        <v>1</v>
      </c>
      <c r="N485" s="225" t="s">
        <v>41</v>
      </c>
      <c r="O485" s="91"/>
      <c r="P485" s="226">
        <f>O485*H485</f>
        <v>0</v>
      </c>
      <c r="Q485" s="226">
        <v>0.017940000000000001</v>
      </c>
      <c r="R485" s="226">
        <f>Q485*H485</f>
        <v>0.16146000000000002</v>
      </c>
      <c r="S485" s="226">
        <v>0</v>
      </c>
      <c r="T485" s="227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228" t="s">
        <v>126</v>
      </c>
      <c r="AT485" s="228" t="s">
        <v>120</v>
      </c>
      <c r="AU485" s="228" t="s">
        <v>86</v>
      </c>
      <c r="AY485" s="17" t="s">
        <v>116</v>
      </c>
      <c r="BE485" s="229">
        <f>IF(N485="základní",J485,0)</f>
        <v>0</v>
      </c>
      <c r="BF485" s="229">
        <f>IF(N485="snížená",J485,0)</f>
        <v>0</v>
      </c>
      <c r="BG485" s="229">
        <f>IF(N485="zákl. přenesená",J485,0)</f>
        <v>0</v>
      </c>
      <c r="BH485" s="229">
        <f>IF(N485="sníž. přenesená",J485,0)</f>
        <v>0</v>
      </c>
      <c r="BI485" s="229">
        <f>IF(N485="nulová",J485,0)</f>
        <v>0</v>
      </c>
      <c r="BJ485" s="17" t="s">
        <v>81</v>
      </c>
      <c r="BK485" s="229">
        <f>ROUND(I485*H485,2)</f>
        <v>0</v>
      </c>
      <c r="BL485" s="17" t="s">
        <v>126</v>
      </c>
      <c r="BM485" s="228" t="s">
        <v>583</v>
      </c>
    </row>
    <row r="486" s="2" customFormat="1" ht="14.4" customHeight="1">
      <c r="A486" s="38"/>
      <c r="B486" s="39"/>
      <c r="C486" s="216" t="s">
        <v>584</v>
      </c>
      <c r="D486" s="216" t="s">
        <v>120</v>
      </c>
      <c r="E486" s="217" t="s">
        <v>585</v>
      </c>
      <c r="F486" s="218" t="s">
        <v>586</v>
      </c>
      <c r="G486" s="219" t="s">
        <v>295</v>
      </c>
      <c r="H486" s="220">
        <v>26</v>
      </c>
      <c r="I486" s="221"/>
      <c r="J486" s="222">
        <f>ROUND(I486*H486,2)</f>
        <v>0</v>
      </c>
      <c r="K486" s="223"/>
      <c r="L486" s="44"/>
      <c r="M486" s="224" t="s">
        <v>1</v>
      </c>
      <c r="N486" s="225" t="s">
        <v>41</v>
      </c>
      <c r="O486" s="91"/>
      <c r="P486" s="226">
        <f>O486*H486</f>
        <v>0</v>
      </c>
      <c r="Q486" s="226">
        <v>0.022780000000000002</v>
      </c>
      <c r="R486" s="226">
        <f>Q486*H486</f>
        <v>0.59228000000000003</v>
      </c>
      <c r="S486" s="226">
        <v>0</v>
      </c>
      <c r="T486" s="227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228" t="s">
        <v>126</v>
      </c>
      <c r="AT486" s="228" t="s">
        <v>120</v>
      </c>
      <c r="AU486" s="228" t="s">
        <v>86</v>
      </c>
      <c r="AY486" s="17" t="s">
        <v>116</v>
      </c>
      <c r="BE486" s="229">
        <f>IF(N486="základní",J486,0)</f>
        <v>0</v>
      </c>
      <c r="BF486" s="229">
        <f>IF(N486="snížená",J486,0)</f>
        <v>0</v>
      </c>
      <c r="BG486" s="229">
        <f>IF(N486="zákl. přenesená",J486,0)</f>
        <v>0</v>
      </c>
      <c r="BH486" s="229">
        <f>IF(N486="sníž. přenesená",J486,0)</f>
        <v>0</v>
      </c>
      <c r="BI486" s="229">
        <f>IF(N486="nulová",J486,0)</f>
        <v>0</v>
      </c>
      <c r="BJ486" s="17" t="s">
        <v>81</v>
      </c>
      <c r="BK486" s="229">
        <f>ROUND(I486*H486,2)</f>
        <v>0</v>
      </c>
      <c r="BL486" s="17" t="s">
        <v>126</v>
      </c>
      <c r="BM486" s="228" t="s">
        <v>587</v>
      </c>
    </row>
    <row r="487" s="13" customFormat="1">
      <c r="A487" s="13"/>
      <c r="B487" s="237"/>
      <c r="C487" s="238"/>
      <c r="D487" s="239" t="s">
        <v>196</v>
      </c>
      <c r="E487" s="240" t="s">
        <v>1</v>
      </c>
      <c r="F487" s="241" t="s">
        <v>448</v>
      </c>
      <c r="G487" s="238"/>
      <c r="H487" s="242">
        <v>26</v>
      </c>
      <c r="I487" s="243"/>
      <c r="J487" s="238"/>
      <c r="K487" s="238"/>
      <c r="L487" s="244"/>
      <c r="M487" s="245"/>
      <c r="N487" s="246"/>
      <c r="O487" s="246"/>
      <c r="P487" s="246"/>
      <c r="Q487" s="246"/>
      <c r="R487" s="246"/>
      <c r="S487" s="246"/>
      <c r="T487" s="247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8" t="s">
        <v>196</v>
      </c>
      <c r="AU487" s="248" t="s">
        <v>86</v>
      </c>
      <c r="AV487" s="13" t="s">
        <v>86</v>
      </c>
      <c r="AW487" s="13" t="s">
        <v>32</v>
      </c>
      <c r="AX487" s="13" t="s">
        <v>81</v>
      </c>
      <c r="AY487" s="248" t="s">
        <v>116</v>
      </c>
    </row>
    <row r="488" s="2" customFormat="1" ht="14.4" customHeight="1">
      <c r="A488" s="38"/>
      <c r="B488" s="39"/>
      <c r="C488" s="216" t="s">
        <v>588</v>
      </c>
      <c r="D488" s="216" t="s">
        <v>120</v>
      </c>
      <c r="E488" s="217" t="s">
        <v>589</v>
      </c>
      <c r="F488" s="218" t="s">
        <v>590</v>
      </c>
      <c r="G488" s="219" t="s">
        <v>295</v>
      </c>
      <c r="H488" s="220">
        <v>2</v>
      </c>
      <c r="I488" s="221"/>
      <c r="J488" s="222">
        <f>ROUND(I488*H488,2)</f>
        <v>0</v>
      </c>
      <c r="K488" s="223"/>
      <c r="L488" s="44"/>
      <c r="M488" s="224" t="s">
        <v>1</v>
      </c>
      <c r="N488" s="225" t="s">
        <v>41</v>
      </c>
      <c r="O488" s="91"/>
      <c r="P488" s="226">
        <f>O488*H488</f>
        <v>0</v>
      </c>
      <c r="Q488" s="226">
        <v>0.036549999999999999</v>
      </c>
      <c r="R488" s="226">
        <f>Q488*H488</f>
        <v>0.073099999999999998</v>
      </c>
      <c r="S488" s="226">
        <v>0</v>
      </c>
      <c r="T488" s="227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28" t="s">
        <v>126</v>
      </c>
      <c r="AT488" s="228" t="s">
        <v>120</v>
      </c>
      <c r="AU488" s="228" t="s">
        <v>86</v>
      </c>
      <c r="AY488" s="17" t="s">
        <v>116</v>
      </c>
      <c r="BE488" s="229">
        <f>IF(N488="základní",J488,0)</f>
        <v>0</v>
      </c>
      <c r="BF488" s="229">
        <f>IF(N488="snížená",J488,0)</f>
        <v>0</v>
      </c>
      <c r="BG488" s="229">
        <f>IF(N488="zákl. přenesená",J488,0)</f>
        <v>0</v>
      </c>
      <c r="BH488" s="229">
        <f>IF(N488="sníž. přenesená",J488,0)</f>
        <v>0</v>
      </c>
      <c r="BI488" s="229">
        <f>IF(N488="nulová",J488,0)</f>
        <v>0</v>
      </c>
      <c r="BJ488" s="17" t="s">
        <v>81</v>
      </c>
      <c r="BK488" s="229">
        <f>ROUND(I488*H488,2)</f>
        <v>0</v>
      </c>
      <c r="BL488" s="17" t="s">
        <v>126</v>
      </c>
      <c r="BM488" s="228" t="s">
        <v>591</v>
      </c>
    </row>
    <row r="489" s="2" customFormat="1" ht="14.4" customHeight="1">
      <c r="A489" s="38"/>
      <c r="B489" s="39"/>
      <c r="C489" s="216" t="s">
        <v>592</v>
      </c>
      <c r="D489" s="216" t="s">
        <v>120</v>
      </c>
      <c r="E489" s="217" t="s">
        <v>593</v>
      </c>
      <c r="F489" s="218" t="s">
        <v>594</v>
      </c>
      <c r="G489" s="219" t="s">
        <v>295</v>
      </c>
      <c r="H489" s="220">
        <v>41</v>
      </c>
      <c r="I489" s="221"/>
      <c r="J489" s="222">
        <f>ROUND(I489*H489,2)</f>
        <v>0</v>
      </c>
      <c r="K489" s="223"/>
      <c r="L489" s="44"/>
      <c r="M489" s="224" t="s">
        <v>1</v>
      </c>
      <c r="N489" s="225" t="s">
        <v>41</v>
      </c>
      <c r="O489" s="91"/>
      <c r="P489" s="226">
        <f>O489*H489</f>
        <v>0</v>
      </c>
      <c r="Q489" s="226">
        <v>0.04555</v>
      </c>
      <c r="R489" s="226">
        <f>Q489*H489</f>
        <v>1.86755</v>
      </c>
      <c r="S489" s="226">
        <v>0</v>
      </c>
      <c r="T489" s="227">
        <f>S489*H489</f>
        <v>0</v>
      </c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228" t="s">
        <v>126</v>
      </c>
      <c r="AT489" s="228" t="s">
        <v>120</v>
      </c>
      <c r="AU489" s="228" t="s">
        <v>86</v>
      </c>
      <c r="AY489" s="17" t="s">
        <v>116</v>
      </c>
      <c r="BE489" s="229">
        <f>IF(N489="základní",J489,0)</f>
        <v>0</v>
      </c>
      <c r="BF489" s="229">
        <f>IF(N489="snížená",J489,0)</f>
        <v>0</v>
      </c>
      <c r="BG489" s="229">
        <f>IF(N489="zákl. přenesená",J489,0)</f>
        <v>0</v>
      </c>
      <c r="BH489" s="229">
        <f>IF(N489="sníž. přenesená",J489,0)</f>
        <v>0</v>
      </c>
      <c r="BI489" s="229">
        <f>IF(N489="nulová",J489,0)</f>
        <v>0</v>
      </c>
      <c r="BJ489" s="17" t="s">
        <v>81</v>
      </c>
      <c r="BK489" s="229">
        <f>ROUND(I489*H489,2)</f>
        <v>0</v>
      </c>
      <c r="BL489" s="17" t="s">
        <v>126</v>
      </c>
      <c r="BM489" s="228" t="s">
        <v>595</v>
      </c>
    </row>
    <row r="490" s="13" customFormat="1">
      <c r="A490" s="13"/>
      <c r="B490" s="237"/>
      <c r="C490" s="238"/>
      <c r="D490" s="239" t="s">
        <v>196</v>
      </c>
      <c r="E490" s="240" t="s">
        <v>1</v>
      </c>
      <c r="F490" s="241" t="s">
        <v>596</v>
      </c>
      <c r="G490" s="238"/>
      <c r="H490" s="242">
        <v>15</v>
      </c>
      <c r="I490" s="243"/>
      <c r="J490" s="238"/>
      <c r="K490" s="238"/>
      <c r="L490" s="244"/>
      <c r="M490" s="245"/>
      <c r="N490" s="246"/>
      <c r="O490" s="246"/>
      <c r="P490" s="246"/>
      <c r="Q490" s="246"/>
      <c r="R490" s="246"/>
      <c r="S490" s="246"/>
      <c r="T490" s="247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8" t="s">
        <v>196</v>
      </c>
      <c r="AU490" s="248" t="s">
        <v>86</v>
      </c>
      <c r="AV490" s="13" t="s">
        <v>86</v>
      </c>
      <c r="AW490" s="13" t="s">
        <v>32</v>
      </c>
      <c r="AX490" s="13" t="s">
        <v>76</v>
      </c>
      <c r="AY490" s="248" t="s">
        <v>116</v>
      </c>
    </row>
    <row r="491" s="13" customFormat="1">
      <c r="A491" s="13"/>
      <c r="B491" s="237"/>
      <c r="C491" s="238"/>
      <c r="D491" s="239" t="s">
        <v>196</v>
      </c>
      <c r="E491" s="240" t="s">
        <v>1</v>
      </c>
      <c r="F491" s="241" t="s">
        <v>597</v>
      </c>
      <c r="G491" s="238"/>
      <c r="H491" s="242">
        <v>12</v>
      </c>
      <c r="I491" s="243"/>
      <c r="J491" s="238"/>
      <c r="K491" s="238"/>
      <c r="L491" s="244"/>
      <c r="M491" s="245"/>
      <c r="N491" s="246"/>
      <c r="O491" s="246"/>
      <c r="P491" s="246"/>
      <c r="Q491" s="246"/>
      <c r="R491" s="246"/>
      <c r="S491" s="246"/>
      <c r="T491" s="247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8" t="s">
        <v>196</v>
      </c>
      <c r="AU491" s="248" t="s">
        <v>86</v>
      </c>
      <c r="AV491" s="13" t="s">
        <v>86</v>
      </c>
      <c r="AW491" s="13" t="s">
        <v>32</v>
      </c>
      <c r="AX491" s="13" t="s">
        <v>76</v>
      </c>
      <c r="AY491" s="248" t="s">
        <v>116</v>
      </c>
    </row>
    <row r="492" s="13" customFormat="1">
      <c r="A492" s="13"/>
      <c r="B492" s="237"/>
      <c r="C492" s="238"/>
      <c r="D492" s="239" t="s">
        <v>196</v>
      </c>
      <c r="E492" s="240" t="s">
        <v>1</v>
      </c>
      <c r="F492" s="241" t="s">
        <v>598</v>
      </c>
      <c r="G492" s="238"/>
      <c r="H492" s="242">
        <v>12</v>
      </c>
      <c r="I492" s="243"/>
      <c r="J492" s="238"/>
      <c r="K492" s="238"/>
      <c r="L492" s="244"/>
      <c r="M492" s="245"/>
      <c r="N492" s="246"/>
      <c r="O492" s="246"/>
      <c r="P492" s="246"/>
      <c r="Q492" s="246"/>
      <c r="R492" s="246"/>
      <c r="S492" s="246"/>
      <c r="T492" s="247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8" t="s">
        <v>196</v>
      </c>
      <c r="AU492" s="248" t="s">
        <v>86</v>
      </c>
      <c r="AV492" s="13" t="s">
        <v>86</v>
      </c>
      <c r="AW492" s="13" t="s">
        <v>32</v>
      </c>
      <c r="AX492" s="13" t="s">
        <v>76</v>
      </c>
      <c r="AY492" s="248" t="s">
        <v>116</v>
      </c>
    </row>
    <row r="493" s="13" customFormat="1">
      <c r="A493" s="13"/>
      <c r="B493" s="237"/>
      <c r="C493" s="238"/>
      <c r="D493" s="239" t="s">
        <v>196</v>
      </c>
      <c r="E493" s="240" t="s">
        <v>1</v>
      </c>
      <c r="F493" s="241" t="s">
        <v>599</v>
      </c>
      <c r="G493" s="238"/>
      <c r="H493" s="242">
        <v>2</v>
      </c>
      <c r="I493" s="243"/>
      <c r="J493" s="238"/>
      <c r="K493" s="238"/>
      <c r="L493" s="244"/>
      <c r="M493" s="245"/>
      <c r="N493" s="246"/>
      <c r="O493" s="246"/>
      <c r="P493" s="246"/>
      <c r="Q493" s="246"/>
      <c r="R493" s="246"/>
      <c r="S493" s="246"/>
      <c r="T493" s="247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8" t="s">
        <v>196</v>
      </c>
      <c r="AU493" s="248" t="s">
        <v>86</v>
      </c>
      <c r="AV493" s="13" t="s">
        <v>86</v>
      </c>
      <c r="AW493" s="13" t="s">
        <v>32</v>
      </c>
      <c r="AX493" s="13" t="s">
        <v>76</v>
      </c>
      <c r="AY493" s="248" t="s">
        <v>116</v>
      </c>
    </row>
    <row r="494" s="14" customFormat="1">
      <c r="A494" s="14"/>
      <c r="B494" s="249"/>
      <c r="C494" s="250"/>
      <c r="D494" s="239" t="s">
        <v>196</v>
      </c>
      <c r="E494" s="251" t="s">
        <v>1</v>
      </c>
      <c r="F494" s="252" t="s">
        <v>201</v>
      </c>
      <c r="G494" s="250"/>
      <c r="H494" s="253">
        <v>41</v>
      </c>
      <c r="I494" s="254"/>
      <c r="J494" s="250"/>
      <c r="K494" s="250"/>
      <c r="L494" s="255"/>
      <c r="M494" s="256"/>
      <c r="N494" s="257"/>
      <c r="O494" s="257"/>
      <c r="P494" s="257"/>
      <c r="Q494" s="257"/>
      <c r="R494" s="257"/>
      <c r="S494" s="257"/>
      <c r="T494" s="258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9" t="s">
        <v>196</v>
      </c>
      <c r="AU494" s="259" t="s">
        <v>86</v>
      </c>
      <c r="AV494" s="14" t="s">
        <v>126</v>
      </c>
      <c r="AW494" s="14" t="s">
        <v>32</v>
      </c>
      <c r="AX494" s="14" t="s">
        <v>81</v>
      </c>
      <c r="AY494" s="259" t="s">
        <v>116</v>
      </c>
    </row>
    <row r="495" s="2" customFormat="1" ht="14.4" customHeight="1">
      <c r="A495" s="38"/>
      <c r="B495" s="39"/>
      <c r="C495" s="216" t="s">
        <v>600</v>
      </c>
      <c r="D495" s="216" t="s">
        <v>120</v>
      </c>
      <c r="E495" s="217" t="s">
        <v>601</v>
      </c>
      <c r="F495" s="218" t="s">
        <v>602</v>
      </c>
      <c r="G495" s="219" t="s">
        <v>295</v>
      </c>
      <c r="H495" s="220">
        <v>14</v>
      </c>
      <c r="I495" s="221"/>
      <c r="J495" s="222">
        <f>ROUND(I495*H495,2)</f>
        <v>0</v>
      </c>
      <c r="K495" s="223"/>
      <c r="L495" s="44"/>
      <c r="M495" s="224" t="s">
        <v>1</v>
      </c>
      <c r="N495" s="225" t="s">
        <v>41</v>
      </c>
      <c r="O495" s="91"/>
      <c r="P495" s="226">
        <f>O495*H495</f>
        <v>0</v>
      </c>
      <c r="Q495" s="226">
        <v>0.054550000000000001</v>
      </c>
      <c r="R495" s="226">
        <f>Q495*H495</f>
        <v>0.76370000000000005</v>
      </c>
      <c r="S495" s="226">
        <v>0</v>
      </c>
      <c r="T495" s="227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228" t="s">
        <v>126</v>
      </c>
      <c r="AT495" s="228" t="s">
        <v>120</v>
      </c>
      <c r="AU495" s="228" t="s">
        <v>86</v>
      </c>
      <c r="AY495" s="17" t="s">
        <v>116</v>
      </c>
      <c r="BE495" s="229">
        <f>IF(N495="základní",J495,0)</f>
        <v>0</v>
      </c>
      <c r="BF495" s="229">
        <f>IF(N495="snížená",J495,0)</f>
        <v>0</v>
      </c>
      <c r="BG495" s="229">
        <f>IF(N495="zákl. přenesená",J495,0)</f>
        <v>0</v>
      </c>
      <c r="BH495" s="229">
        <f>IF(N495="sníž. přenesená",J495,0)</f>
        <v>0</v>
      </c>
      <c r="BI495" s="229">
        <f>IF(N495="nulová",J495,0)</f>
        <v>0</v>
      </c>
      <c r="BJ495" s="17" t="s">
        <v>81</v>
      </c>
      <c r="BK495" s="229">
        <f>ROUND(I495*H495,2)</f>
        <v>0</v>
      </c>
      <c r="BL495" s="17" t="s">
        <v>126</v>
      </c>
      <c r="BM495" s="228" t="s">
        <v>603</v>
      </c>
    </row>
    <row r="496" s="13" customFormat="1">
      <c r="A496" s="13"/>
      <c r="B496" s="237"/>
      <c r="C496" s="238"/>
      <c r="D496" s="239" t="s">
        <v>196</v>
      </c>
      <c r="E496" s="240" t="s">
        <v>1</v>
      </c>
      <c r="F496" s="241" t="s">
        <v>604</v>
      </c>
      <c r="G496" s="238"/>
      <c r="H496" s="242">
        <v>4</v>
      </c>
      <c r="I496" s="243"/>
      <c r="J496" s="238"/>
      <c r="K496" s="238"/>
      <c r="L496" s="244"/>
      <c r="M496" s="245"/>
      <c r="N496" s="246"/>
      <c r="O496" s="246"/>
      <c r="P496" s="246"/>
      <c r="Q496" s="246"/>
      <c r="R496" s="246"/>
      <c r="S496" s="246"/>
      <c r="T496" s="247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8" t="s">
        <v>196</v>
      </c>
      <c r="AU496" s="248" t="s">
        <v>86</v>
      </c>
      <c r="AV496" s="13" t="s">
        <v>86</v>
      </c>
      <c r="AW496" s="13" t="s">
        <v>32</v>
      </c>
      <c r="AX496" s="13" t="s">
        <v>76</v>
      </c>
      <c r="AY496" s="248" t="s">
        <v>116</v>
      </c>
    </row>
    <row r="497" s="13" customFormat="1">
      <c r="A497" s="13"/>
      <c r="B497" s="237"/>
      <c r="C497" s="238"/>
      <c r="D497" s="239" t="s">
        <v>196</v>
      </c>
      <c r="E497" s="240" t="s">
        <v>1</v>
      </c>
      <c r="F497" s="241" t="s">
        <v>605</v>
      </c>
      <c r="G497" s="238"/>
      <c r="H497" s="242">
        <v>4</v>
      </c>
      <c r="I497" s="243"/>
      <c r="J497" s="238"/>
      <c r="K497" s="238"/>
      <c r="L497" s="244"/>
      <c r="M497" s="245"/>
      <c r="N497" s="246"/>
      <c r="O497" s="246"/>
      <c r="P497" s="246"/>
      <c r="Q497" s="246"/>
      <c r="R497" s="246"/>
      <c r="S497" s="246"/>
      <c r="T497" s="247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8" t="s">
        <v>196</v>
      </c>
      <c r="AU497" s="248" t="s">
        <v>86</v>
      </c>
      <c r="AV497" s="13" t="s">
        <v>86</v>
      </c>
      <c r="AW497" s="13" t="s">
        <v>32</v>
      </c>
      <c r="AX497" s="13" t="s">
        <v>76</v>
      </c>
      <c r="AY497" s="248" t="s">
        <v>116</v>
      </c>
    </row>
    <row r="498" s="13" customFormat="1">
      <c r="A498" s="13"/>
      <c r="B498" s="237"/>
      <c r="C498" s="238"/>
      <c r="D498" s="239" t="s">
        <v>196</v>
      </c>
      <c r="E498" s="240" t="s">
        <v>1</v>
      </c>
      <c r="F498" s="241" t="s">
        <v>606</v>
      </c>
      <c r="G498" s="238"/>
      <c r="H498" s="242">
        <v>4</v>
      </c>
      <c r="I498" s="243"/>
      <c r="J498" s="238"/>
      <c r="K498" s="238"/>
      <c r="L498" s="244"/>
      <c r="M498" s="245"/>
      <c r="N498" s="246"/>
      <c r="O498" s="246"/>
      <c r="P498" s="246"/>
      <c r="Q498" s="246"/>
      <c r="R498" s="246"/>
      <c r="S498" s="246"/>
      <c r="T498" s="247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8" t="s">
        <v>196</v>
      </c>
      <c r="AU498" s="248" t="s">
        <v>86</v>
      </c>
      <c r="AV498" s="13" t="s">
        <v>86</v>
      </c>
      <c r="AW498" s="13" t="s">
        <v>32</v>
      </c>
      <c r="AX498" s="13" t="s">
        <v>76</v>
      </c>
      <c r="AY498" s="248" t="s">
        <v>116</v>
      </c>
    </row>
    <row r="499" s="13" customFormat="1">
      <c r="A499" s="13"/>
      <c r="B499" s="237"/>
      <c r="C499" s="238"/>
      <c r="D499" s="239" t="s">
        <v>196</v>
      </c>
      <c r="E499" s="240" t="s">
        <v>1</v>
      </c>
      <c r="F499" s="241" t="s">
        <v>607</v>
      </c>
      <c r="G499" s="238"/>
      <c r="H499" s="242">
        <v>2</v>
      </c>
      <c r="I499" s="243"/>
      <c r="J499" s="238"/>
      <c r="K499" s="238"/>
      <c r="L499" s="244"/>
      <c r="M499" s="245"/>
      <c r="N499" s="246"/>
      <c r="O499" s="246"/>
      <c r="P499" s="246"/>
      <c r="Q499" s="246"/>
      <c r="R499" s="246"/>
      <c r="S499" s="246"/>
      <c r="T499" s="247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8" t="s">
        <v>196</v>
      </c>
      <c r="AU499" s="248" t="s">
        <v>86</v>
      </c>
      <c r="AV499" s="13" t="s">
        <v>86</v>
      </c>
      <c r="AW499" s="13" t="s">
        <v>32</v>
      </c>
      <c r="AX499" s="13" t="s">
        <v>76</v>
      </c>
      <c r="AY499" s="248" t="s">
        <v>116</v>
      </c>
    </row>
    <row r="500" s="14" customFormat="1">
      <c r="A500" s="14"/>
      <c r="B500" s="249"/>
      <c r="C500" s="250"/>
      <c r="D500" s="239" t="s">
        <v>196</v>
      </c>
      <c r="E500" s="251" t="s">
        <v>1</v>
      </c>
      <c r="F500" s="252" t="s">
        <v>201</v>
      </c>
      <c r="G500" s="250"/>
      <c r="H500" s="253">
        <v>14</v>
      </c>
      <c r="I500" s="254"/>
      <c r="J500" s="250"/>
      <c r="K500" s="250"/>
      <c r="L500" s="255"/>
      <c r="M500" s="256"/>
      <c r="N500" s="257"/>
      <c r="O500" s="257"/>
      <c r="P500" s="257"/>
      <c r="Q500" s="257"/>
      <c r="R500" s="257"/>
      <c r="S500" s="257"/>
      <c r="T500" s="258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9" t="s">
        <v>196</v>
      </c>
      <c r="AU500" s="259" t="s">
        <v>86</v>
      </c>
      <c r="AV500" s="14" t="s">
        <v>126</v>
      </c>
      <c r="AW500" s="14" t="s">
        <v>32</v>
      </c>
      <c r="AX500" s="14" t="s">
        <v>81</v>
      </c>
      <c r="AY500" s="259" t="s">
        <v>116</v>
      </c>
    </row>
    <row r="501" s="2" customFormat="1" ht="14.4" customHeight="1">
      <c r="A501" s="38"/>
      <c r="B501" s="39"/>
      <c r="C501" s="216" t="s">
        <v>608</v>
      </c>
      <c r="D501" s="216" t="s">
        <v>120</v>
      </c>
      <c r="E501" s="217" t="s">
        <v>609</v>
      </c>
      <c r="F501" s="218" t="s">
        <v>610</v>
      </c>
      <c r="G501" s="219" t="s">
        <v>295</v>
      </c>
      <c r="H501" s="220">
        <v>10</v>
      </c>
      <c r="I501" s="221"/>
      <c r="J501" s="222">
        <f>ROUND(I501*H501,2)</f>
        <v>0</v>
      </c>
      <c r="K501" s="223"/>
      <c r="L501" s="44"/>
      <c r="M501" s="224" t="s">
        <v>1</v>
      </c>
      <c r="N501" s="225" t="s">
        <v>41</v>
      </c>
      <c r="O501" s="91"/>
      <c r="P501" s="226">
        <f>O501*H501</f>
        <v>0</v>
      </c>
      <c r="Q501" s="226">
        <v>0.063549999999999995</v>
      </c>
      <c r="R501" s="226">
        <f>Q501*H501</f>
        <v>0.63549999999999995</v>
      </c>
      <c r="S501" s="226">
        <v>0</v>
      </c>
      <c r="T501" s="227">
        <f>S501*H501</f>
        <v>0</v>
      </c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R501" s="228" t="s">
        <v>126</v>
      </c>
      <c r="AT501" s="228" t="s">
        <v>120</v>
      </c>
      <c r="AU501" s="228" t="s">
        <v>86</v>
      </c>
      <c r="AY501" s="17" t="s">
        <v>116</v>
      </c>
      <c r="BE501" s="229">
        <f>IF(N501="základní",J501,0)</f>
        <v>0</v>
      </c>
      <c r="BF501" s="229">
        <f>IF(N501="snížená",J501,0)</f>
        <v>0</v>
      </c>
      <c r="BG501" s="229">
        <f>IF(N501="zákl. přenesená",J501,0)</f>
        <v>0</v>
      </c>
      <c r="BH501" s="229">
        <f>IF(N501="sníž. přenesená",J501,0)</f>
        <v>0</v>
      </c>
      <c r="BI501" s="229">
        <f>IF(N501="nulová",J501,0)</f>
        <v>0</v>
      </c>
      <c r="BJ501" s="17" t="s">
        <v>81</v>
      </c>
      <c r="BK501" s="229">
        <f>ROUND(I501*H501,2)</f>
        <v>0</v>
      </c>
      <c r="BL501" s="17" t="s">
        <v>126</v>
      </c>
      <c r="BM501" s="228" t="s">
        <v>611</v>
      </c>
    </row>
    <row r="502" s="13" customFormat="1">
      <c r="A502" s="13"/>
      <c r="B502" s="237"/>
      <c r="C502" s="238"/>
      <c r="D502" s="239" t="s">
        <v>196</v>
      </c>
      <c r="E502" s="240" t="s">
        <v>1</v>
      </c>
      <c r="F502" s="241" t="s">
        <v>606</v>
      </c>
      <c r="G502" s="238"/>
      <c r="H502" s="242">
        <v>4</v>
      </c>
      <c r="I502" s="243"/>
      <c r="J502" s="238"/>
      <c r="K502" s="238"/>
      <c r="L502" s="244"/>
      <c r="M502" s="245"/>
      <c r="N502" s="246"/>
      <c r="O502" s="246"/>
      <c r="P502" s="246"/>
      <c r="Q502" s="246"/>
      <c r="R502" s="246"/>
      <c r="S502" s="246"/>
      <c r="T502" s="247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8" t="s">
        <v>196</v>
      </c>
      <c r="AU502" s="248" t="s">
        <v>86</v>
      </c>
      <c r="AV502" s="13" t="s">
        <v>86</v>
      </c>
      <c r="AW502" s="13" t="s">
        <v>32</v>
      </c>
      <c r="AX502" s="13" t="s">
        <v>76</v>
      </c>
      <c r="AY502" s="248" t="s">
        <v>116</v>
      </c>
    </row>
    <row r="503" s="13" customFormat="1">
      <c r="A503" s="13"/>
      <c r="B503" s="237"/>
      <c r="C503" s="238"/>
      <c r="D503" s="239" t="s">
        <v>196</v>
      </c>
      <c r="E503" s="240" t="s">
        <v>1</v>
      </c>
      <c r="F503" s="241" t="s">
        <v>612</v>
      </c>
      <c r="G503" s="238"/>
      <c r="H503" s="242">
        <v>4</v>
      </c>
      <c r="I503" s="243"/>
      <c r="J503" s="238"/>
      <c r="K503" s="238"/>
      <c r="L503" s="244"/>
      <c r="M503" s="245"/>
      <c r="N503" s="246"/>
      <c r="O503" s="246"/>
      <c r="P503" s="246"/>
      <c r="Q503" s="246"/>
      <c r="R503" s="246"/>
      <c r="S503" s="246"/>
      <c r="T503" s="247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8" t="s">
        <v>196</v>
      </c>
      <c r="AU503" s="248" t="s">
        <v>86</v>
      </c>
      <c r="AV503" s="13" t="s">
        <v>86</v>
      </c>
      <c r="AW503" s="13" t="s">
        <v>32</v>
      </c>
      <c r="AX503" s="13" t="s">
        <v>76</v>
      </c>
      <c r="AY503" s="248" t="s">
        <v>116</v>
      </c>
    </row>
    <row r="504" s="13" customFormat="1">
      <c r="A504" s="13"/>
      <c r="B504" s="237"/>
      <c r="C504" s="238"/>
      <c r="D504" s="239" t="s">
        <v>196</v>
      </c>
      <c r="E504" s="240" t="s">
        <v>1</v>
      </c>
      <c r="F504" s="241" t="s">
        <v>613</v>
      </c>
      <c r="G504" s="238"/>
      <c r="H504" s="242">
        <v>2</v>
      </c>
      <c r="I504" s="243"/>
      <c r="J504" s="238"/>
      <c r="K504" s="238"/>
      <c r="L504" s="244"/>
      <c r="M504" s="245"/>
      <c r="N504" s="246"/>
      <c r="O504" s="246"/>
      <c r="P504" s="246"/>
      <c r="Q504" s="246"/>
      <c r="R504" s="246"/>
      <c r="S504" s="246"/>
      <c r="T504" s="247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8" t="s">
        <v>196</v>
      </c>
      <c r="AU504" s="248" t="s">
        <v>86</v>
      </c>
      <c r="AV504" s="13" t="s">
        <v>86</v>
      </c>
      <c r="AW504" s="13" t="s">
        <v>32</v>
      </c>
      <c r="AX504" s="13" t="s">
        <v>76</v>
      </c>
      <c r="AY504" s="248" t="s">
        <v>116</v>
      </c>
    </row>
    <row r="505" s="14" customFormat="1">
      <c r="A505" s="14"/>
      <c r="B505" s="249"/>
      <c r="C505" s="250"/>
      <c r="D505" s="239" t="s">
        <v>196</v>
      </c>
      <c r="E505" s="251" t="s">
        <v>1</v>
      </c>
      <c r="F505" s="252" t="s">
        <v>201</v>
      </c>
      <c r="G505" s="250"/>
      <c r="H505" s="253">
        <v>10</v>
      </c>
      <c r="I505" s="254"/>
      <c r="J505" s="250"/>
      <c r="K505" s="250"/>
      <c r="L505" s="255"/>
      <c r="M505" s="256"/>
      <c r="N505" s="257"/>
      <c r="O505" s="257"/>
      <c r="P505" s="257"/>
      <c r="Q505" s="257"/>
      <c r="R505" s="257"/>
      <c r="S505" s="257"/>
      <c r="T505" s="258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9" t="s">
        <v>196</v>
      </c>
      <c r="AU505" s="259" t="s">
        <v>86</v>
      </c>
      <c r="AV505" s="14" t="s">
        <v>126</v>
      </c>
      <c r="AW505" s="14" t="s">
        <v>32</v>
      </c>
      <c r="AX505" s="14" t="s">
        <v>81</v>
      </c>
      <c r="AY505" s="259" t="s">
        <v>116</v>
      </c>
    </row>
    <row r="506" s="2" customFormat="1" ht="14.4" customHeight="1">
      <c r="A506" s="38"/>
      <c r="B506" s="39"/>
      <c r="C506" s="216" t="s">
        <v>614</v>
      </c>
      <c r="D506" s="216" t="s">
        <v>120</v>
      </c>
      <c r="E506" s="217" t="s">
        <v>615</v>
      </c>
      <c r="F506" s="218" t="s">
        <v>616</v>
      </c>
      <c r="G506" s="219" t="s">
        <v>295</v>
      </c>
      <c r="H506" s="220">
        <v>4</v>
      </c>
      <c r="I506" s="221"/>
      <c r="J506" s="222">
        <f>ROUND(I506*H506,2)</f>
        <v>0</v>
      </c>
      <c r="K506" s="223"/>
      <c r="L506" s="44"/>
      <c r="M506" s="224" t="s">
        <v>1</v>
      </c>
      <c r="N506" s="225" t="s">
        <v>41</v>
      </c>
      <c r="O506" s="91"/>
      <c r="P506" s="226">
        <f>O506*H506</f>
        <v>0</v>
      </c>
      <c r="Q506" s="226">
        <v>0.081850000000000006</v>
      </c>
      <c r="R506" s="226">
        <f>Q506*H506</f>
        <v>0.32740000000000002</v>
      </c>
      <c r="S506" s="226">
        <v>0</v>
      </c>
      <c r="T506" s="227">
        <f>S506*H506</f>
        <v>0</v>
      </c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R506" s="228" t="s">
        <v>126</v>
      </c>
      <c r="AT506" s="228" t="s">
        <v>120</v>
      </c>
      <c r="AU506" s="228" t="s">
        <v>86</v>
      </c>
      <c r="AY506" s="17" t="s">
        <v>116</v>
      </c>
      <c r="BE506" s="229">
        <f>IF(N506="základní",J506,0)</f>
        <v>0</v>
      </c>
      <c r="BF506" s="229">
        <f>IF(N506="snížená",J506,0)</f>
        <v>0</v>
      </c>
      <c r="BG506" s="229">
        <f>IF(N506="zákl. přenesená",J506,0)</f>
        <v>0</v>
      </c>
      <c r="BH506" s="229">
        <f>IF(N506="sníž. přenesená",J506,0)</f>
        <v>0</v>
      </c>
      <c r="BI506" s="229">
        <f>IF(N506="nulová",J506,0)</f>
        <v>0</v>
      </c>
      <c r="BJ506" s="17" t="s">
        <v>81</v>
      </c>
      <c r="BK506" s="229">
        <f>ROUND(I506*H506,2)</f>
        <v>0</v>
      </c>
      <c r="BL506" s="17" t="s">
        <v>126</v>
      </c>
      <c r="BM506" s="228" t="s">
        <v>617</v>
      </c>
    </row>
    <row r="507" s="13" customFormat="1">
      <c r="A507" s="13"/>
      <c r="B507" s="237"/>
      <c r="C507" s="238"/>
      <c r="D507" s="239" t="s">
        <v>196</v>
      </c>
      <c r="E507" s="240" t="s">
        <v>1</v>
      </c>
      <c r="F507" s="241" t="s">
        <v>618</v>
      </c>
      <c r="G507" s="238"/>
      <c r="H507" s="242">
        <v>4</v>
      </c>
      <c r="I507" s="243"/>
      <c r="J507" s="238"/>
      <c r="K507" s="238"/>
      <c r="L507" s="244"/>
      <c r="M507" s="245"/>
      <c r="N507" s="246"/>
      <c r="O507" s="246"/>
      <c r="P507" s="246"/>
      <c r="Q507" s="246"/>
      <c r="R507" s="246"/>
      <c r="S507" s="246"/>
      <c r="T507" s="247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8" t="s">
        <v>196</v>
      </c>
      <c r="AU507" s="248" t="s">
        <v>86</v>
      </c>
      <c r="AV507" s="13" t="s">
        <v>86</v>
      </c>
      <c r="AW507" s="13" t="s">
        <v>32</v>
      </c>
      <c r="AX507" s="13" t="s">
        <v>81</v>
      </c>
      <c r="AY507" s="248" t="s">
        <v>116</v>
      </c>
    </row>
    <row r="508" s="2" customFormat="1" ht="14.4" customHeight="1">
      <c r="A508" s="38"/>
      <c r="B508" s="39"/>
      <c r="C508" s="216" t="s">
        <v>619</v>
      </c>
      <c r="D508" s="216" t="s">
        <v>120</v>
      </c>
      <c r="E508" s="217" t="s">
        <v>620</v>
      </c>
      <c r="F508" s="218" t="s">
        <v>621</v>
      </c>
      <c r="G508" s="219" t="s">
        <v>295</v>
      </c>
      <c r="H508" s="220">
        <v>6</v>
      </c>
      <c r="I508" s="221"/>
      <c r="J508" s="222">
        <f>ROUND(I508*H508,2)</f>
        <v>0</v>
      </c>
      <c r="K508" s="223"/>
      <c r="L508" s="44"/>
      <c r="M508" s="224" t="s">
        <v>1</v>
      </c>
      <c r="N508" s="225" t="s">
        <v>41</v>
      </c>
      <c r="O508" s="91"/>
      <c r="P508" s="226">
        <f>O508*H508</f>
        <v>0</v>
      </c>
      <c r="Q508" s="226">
        <v>0.091050000000000006</v>
      </c>
      <c r="R508" s="226">
        <f>Q508*H508</f>
        <v>0.54630000000000001</v>
      </c>
      <c r="S508" s="226">
        <v>0</v>
      </c>
      <c r="T508" s="227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228" t="s">
        <v>126</v>
      </c>
      <c r="AT508" s="228" t="s">
        <v>120</v>
      </c>
      <c r="AU508" s="228" t="s">
        <v>86</v>
      </c>
      <c r="AY508" s="17" t="s">
        <v>116</v>
      </c>
      <c r="BE508" s="229">
        <f>IF(N508="základní",J508,0)</f>
        <v>0</v>
      </c>
      <c r="BF508" s="229">
        <f>IF(N508="snížená",J508,0)</f>
        <v>0</v>
      </c>
      <c r="BG508" s="229">
        <f>IF(N508="zákl. přenesená",J508,0)</f>
        <v>0</v>
      </c>
      <c r="BH508" s="229">
        <f>IF(N508="sníž. přenesená",J508,0)</f>
        <v>0</v>
      </c>
      <c r="BI508" s="229">
        <f>IF(N508="nulová",J508,0)</f>
        <v>0</v>
      </c>
      <c r="BJ508" s="17" t="s">
        <v>81</v>
      </c>
      <c r="BK508" s="229">
        <f>ROUND(I508*H508,2)</f>
        <v>0</v>
      </c>
      <c r="BL508" s="17" t="s">
        <v>126</v>
      </c>
      <c r="BM508" s="228" t="s">
        <v>622</v>
      </c>
    </row>
    <row r="509" s="13" customFormat="1">
      <c r="A509" s="13"/>
      <c r="B509" s="237"/>
      <c r="C509" s="238"/>
      <c r="D509" s="239" t="s">
        <v>196</v>
      </c>
      <c r="E509" s="240" t="s">
        <v>1</v>
      </c>
      <c r="F509" s="241" t="s">
        <v>618</v>
      </c>
      <c r="G509" s="238"/>
      <c r="H509" s="242">
        <v>4</v>
      </c>
      <c r="I509" s="243"/>
      <c r="J509" s="238"/>
      <c r="K509" s="238"/>
      <c r="L509" s="244"/>
      <c r="M509" s="245"/>
      <c r="N509" s="246"/>
      <c r="O509" s="246"/>
      <c r="P509" s="246"/>
      <c r="Q509" s="246"/>
      <c r="R509" s="246"/>
      <c r="S509" s="246"/>
      <c r="T509" s="247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8" t="s">
        <v>196</v>
      </c>
      <c r="AU509" s="248" t="s">
        <v>86</v>
      </c>
      <c r="AV509" s="13" t="s">
        <v>86</v>
      </c>
      <c r="AW509" s="13" t="s">
        <v>32</v>
      </c>
      <c r="AX509" s="13" t="s">
        <v>76</v>
      </c>
      <c r="AY509" s="248" t="s">
        <v>116</v>
      </c>
    </row>
    <row r="510" s="13" customFormat="1">
      <c r="A510" s="13"/>
      <c r="B510" s="237"/>
      <c r="C510" s="238"/>
      <c r="D510" s="239" t="s">
        <v>196</v>
      </c>
      <c r="E510" s="240" t="s">
        <v>1</v>
      </c>
      <c r="F510" s="241" t="s">
        <v>623</v>
      </c>
      <c r="G510" s="238"/>
      <c r="H510" s="242">
        <v>2</v>
      </c>
      <c r="I510" s="243"/>
      <c r="J510" s="238"/>
      <c r="K510" s="238"/>
      <c r="L510" s="244"/>
      <c r="M510" s="245"/>
      <c r="N510" s="246"/>
      <c r="O510" s="246"/>
      <c r="P510" s="246"/>
      <c r="Q510" s="246"/>
      <c r="R510" s="246"/>
      <c r="S510" s="246"/>
      <c r="T510" s="247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8" t="s">
        <v>196</v>
      </c>
      <c r="AU510" s="248" t="s">
        <v>86</v>
      </c>
      <c r="AV510" s="13" t="s">
        <v>86</v>
      </c>
      <c r="AW510" s="13" t="s">
        <v>32</v>
      </c>
      <c r="AX510" s="13" t="s">
        <v>76</v>
      </c>
      <c r="AY510" s="248" t="s">
        <v>116</v>
      </c>
    </row>
    <row r="511" s="14" customFormat="1">
      <c r="A511" s="14"/>
      <c r="B511" s="249"/>
      <c r="C511" s="250"/>
      <c r="D511" s="239" t="s">
        <v>196</v>
      </c>
      <c r="E511" s="251" t="s">
        <v>1</v>
      </c>
      <c r="F511" s="252" t="s">
        <v>201</v>
      </c>
      <c r="G511" s="250"/>
      <c r="H511" s="253">
        <v>6</v>
      </c>
      <c r="I511" s="254"/>
      <c r="J511" s="250"/>
      <c r="K511" s="250"/>
      <c r="L511" s="255"/>
      <c r="M511" s="256"/>
      <c r="N511" s="257"/>
      <c r="O511" s="257"/>
      <c r="P511" s="257"/>
      <c r="Q511" s="257"/>
      <c r="R511" s="257"/>
      <c r="S511" s="257"/>
      <c r="T511" s="258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9" t="s">
        <v>196</v>
      </c>
      <c r="AU511" s="259" t="s">
        <v>86</v>
      </c>
      <c r="AV511" s="14" t="s">
        <v>126</v>
      </c>
      <c r="AW511" s="14" t="s">
        <v>32</v>
      </c>
      <c r="AX511" s="14" t="s">
        <v>81</v>
      </c>
      <c r="AY511" s="259" t="s">
        <v>116</v>
      </c>
    </row>
    <row r="512" s="2" customFormat="1" ht="14.4" customHeight="1">
      <c r="A512" s="38"/>
      <c r="B512" s="39"/>
      <c r="C512" s="216" t="s">
        <v>624</v>
      </c>
      <c r="D512" s="216" t="s">
        <v>120</v>
      </c>
      <c r="E512" s="217" t="s">
        <v>625</v>
      </c>
      <c r="F512" s="218" t="s">
        <v>626</v>
      </c>
      <c r="G512" s="219" t="s">
        <v>295</v>
      </c>
      <c r="H512" s="220">
        <v>26</v>
      </c>
      <c r="I512" s="221"/>
      <c r="J512" s="222">
        <f>ROUND(I512*H512,2)</f>
        <v>0</v>
      </c>
      <c r="K512" s="223"/>
      <c r="L512" s="44"/>
      <c r="M512" s="224" t="s">
        <v>1</v>
      </c>
      <c r="N512" s="225" t="s">
        <v>41</v>
      </c>
      <c r="O512" s="91"/>
      <c r="P512" s="226">
        <f>O512*H512</f>
        <v>0</v>
      </c>
      <c r="Q512" s="226">
        <v>0.10005</v>
      </c>
      <c r="R512" s="226">
        <f>Q512*H512</f>
        <v>2.6013000000000002</v>
      </c>
      <c r="S512" s="226">
        <v>0</v>
      </c>
      <c r="T512" s="227">
        <f>S512*H512</f>
        <v>0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228" t="s">
        <v>126</v>
      </c>
      <c r="AT512" s="228" t="s">
        <v>120</v>
      </c>
      <c r="AU512" s="228" t="s">
        <v>86</v>
      </c>
      <c r="AY512" s="17" t="s">
        <v>116</v>
      </c>
      <c r="BE512" s="229">
        <f>IF(N512="základní",J512,0)</f>
        <v>0</v>
      </c>
      <c r="BF512" s="229">
        <f>IF(N512="snížená",J512,0)</f>
        <v>0</v>
      </c>
      <c r="BG512" s="229">
        <f>IF(N512="zákl. přenesená",J512,0)</f>
        <v>0</v>
      </c>
      <c r="BH512" s="229">
        <f>IF(N512="sníž. přenesená",J512,0)</f>
        <v>0</v>
      </c>
      <c r="BI512" s="229">
        <f>IF(N512="nulová",J512,0)</f>
        <v>0</v>
      </c>
      <c r="BJ512" s="17" t="s">
        <v>81</v>
      </c>
      <c r="BK512" s="229">
        <f>ROUND(I512*H512,2)</f>
        <v>0</v>
      </c>
      <c r="BL512" s="17" t="s">
        <v>126</v>
      </c>
      <c r="BM512" s="228" t="s">
        <v>627</v>
      </c>
    </row>
    <row r="513" s="13" customFormat="1">
      <c r="A513" s="13"/>
      <c r="B513" s="237"/>
      <c r="C513" s="238"/>
      <c r="D513" s="239" t="s">
        <v>196</v>
      </c>
      <c r="E513" s="240" t="s">
        <v>1</v>
      </c>
      <c r="F513" s="241" t="s">
        <v>628</v>
      </c>
      <c r="G513" s="238"/>
      <c r="H513" s="242">
        <v>8</v>
      </c>
      <c r="I513" s="243"/>
      <c r="J513" s="238"/>
      <c r="K513" s="238"/>
      <c r="L513" s="244"/>
      <c r="M513" s="245"/>
      <c r="N513" s="246"/>
      <c r="O513" s="246"/>
      <c r="P513" s="246"/>
      <c r="Q513" s="246"/>
      <c r="R513" s="246"/>
      <c r="S513" s="246"/>
      <c r="T513" s="247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8" t="s">
        <v>196</v>
      </c>
      <c r="AU513" s="248" t="s">
        <v>86</v>
      </c>
      <c r="AV513" s="13" t="s">
        <v>86</v>
      </c>
      <c r="AW513" s="13" t="s">
        <v>32</v>
      </c>
      <c r="AX513" s="13" t="s">
        <v>76</v>
      </c>
      <c r="AY513" s="248" t="s">
        <v>116</v>
      </c>
    </row>
    <row r="514" s="13" customFormat="1">
      <c r="A514" s="13"/>
      <c r="B514" s="237"/>
      <c r="C514" s="238"/>
      <c r="D514" s="239" t="s">
        <v>196</v>
      </c>
      <c r="E514" s="240" t="s">
        <v>1</v>
      </c>
      <c r="F514" s="241" t="s">
        <v>629</v>
      </c>
      <c r="G514" s="238"/>
      <c r="H514" s="242">
        <v>8</v>
      </c>
      <c r="I514" s="243"/>
      <c r="J514" s="238"/>
      <c r="K514" s="238"/>
      <c r="L514" s="244"/>
      <c r="M514" s="245"/>
      <c r="N514" s="246"/>
      <c r="O514" s="246"/>
      <c r="P514" s="246"/>
      <c r="Q514" s="246"/>
      <c r="R514" s="246"/>
      <c r="S514" s="246"/>
      <c r="T514" s="247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8" t="s">
        <v>196</v>
      </c>
      <c r="AU514" s="248" t="s">
        <v>86</v>
      </c>
      <c r="AV514" s="13" t="s">
        <v>86</v>
      </c>
      <c r="AW514" s="13" t="s">
        <v>32</v>
      </c>
      <c r="AX514" s="13" t="s">
        <v>76</v>
      </c>
      <c r="AY514" s="248" t="s">
        <v>116</v>
      </c>
    </row>
    <row r="515" s="13" customFormat="1">
      <c r="A515" s="13"/>
      <c r="B515" s="237"/>
      <c r="C515" s="238"/>
      <c r="D515" s="239" t="s">
        <v>196</v>
      </c>
      <c r="E515" s="240" t="s">
        <v>1</v>
      </c>
      <c r="F515" s="241" t="s">
        <v>630</v>
      </c>
      <c r="G515" s="238"/>
      <c r="H515" s="242">
        <v>8</v>
      </c>
      <c r="I515" s="243"/>
      <c r="J515" s="238"/>
      <c r="K515" s="238"/>
      <c r="L515" s="244"/>
      <c r="M515" s="245"/>
      <c r="N515" s="246"/>
      <c r="O515" s="246"/>
      <c r="P515" s="246"/>
      <c r="Q515" s="246"/>
      <c r="R515" s="246"/>
      <c r="S515" s="246"/>
      <c r="T515" s="247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8" t="s">
        <v>196</v>
      </c>
      <c r="AU515" s="248" t="s">
        <v>86</v>
      </c>
      <c r="AV515" s="13" t="s">
        <v>86</v>
      </c>
      <c r="AW515" s="13" t="s">
        <v>32</v>
      </c>
      <c r="AX515" s="13" t="s">
        <v>76</v>
      </c>
      <c r="AY515" s="248" t="s">
        <v>116</v>
      </c>
    </row>
    <row r="516" s="13" customFormat="1">
      <c r="A516" s="13"/>
      <c r="B516" s="237"/>
      <c r="C516" s="238"/>
      <c r="D516" s="239" t="s">
        <v>196</v>
      </c>
      <c r="E516" s="240" t="s">
        <v>1</v>
      </c>
      <c r="F516" s="241" t="s">
        <v>623</v>
      </c>
      <c r="G516" s="238"/>
      <c r="H516" s="242">
        <v>2</v>
      </c>
      <c r="I516" s="243"/>
      <c r="J516" s="238"/>
      <c r="K516" s="238"/>
      <c r="L516" s="244"/>
      <c r="M516" s="245"/>
      <c r="N516" s="246"/>
      <c r="O516" s="246"/>
      <c r="P516" s="246"/>
      <c r="Q516" s="246"/>
      <c r="R516" s="246"/>
      <c r="S516" s="246"/>
      <c r="T516" s="247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8" t="s">
        <v>196</v>
      </c>
      <c r="AU516" s="248" t="s">
        <v>86</v>
      </c>
      <c r="AV516" s="13" t="s">
        <v>86</v>
      </c>
      <c r="AW516" s="13" t="s">
        <v>32</v>
      </c>
      <c r="AX516" s="13" t="s">
        <v>76</v>
      </c>
      <c r="AY516" s="248" t="s">
        <v>116</v>
      </c>
    </row>
    <row r="517" s="14" customFormat="1">
      <c r="A517" s="14"/>
      <c r="B517" s="249"/>
      <c r="C517" s="250"/>
      <c r="D517" s="239" t="s">
        <v>196</v>
      </c>
      <c r="E517" s="251" t="s">
        <v>1</v>
      </c>
      <c r="F517" s="252" t="s">
        <v>201</v>
      </c>
      <c r="G517" s="250"/>
      <c r="H517" s="253">
        <v>26</v>
      </c>
      <c r="I517" s="254"/>
      <c r="J517" s="250"/>
      <c r="K517" s="250"/>
      <c r="L517" s="255"/>
      <c r="M517" s="256"/>
      <c r="N517" s="257"/>
      <c r="O517" s="257"/>
      <c r="P517" s="257"/>
      <c r="Q517" s="257"/>
      <c r="R517" s="257"/>
      <c r="S517" s="257"/>
      <c r="T517" s="258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59" t="s">
        <v>196</v>
      </c>
      <c r="AU517" s="259" t="s">
        <v>86</v>
      </c>
      <c r="AV517" s="14" t="s">
        <v>126</v>
      </c>
      <c r="AW517" s="14" t="s">
        <v>32</v>
      </c>
      <c r="AX517" s="14" t="s">
        <v>81</v>
      </c>
      <c r="AY517" s="259" t="s">
        <v>116</v>
      </c>
    </row>
    <row r="518" s="2" customFormat="1" ht="24.15" customHeight="1">
      <c r="A518" s="38"/>
      <c r="B518" s="39"/>
      <c r="C518" s="216" t="s">
        <v>631</v>
      </c>
      <c r="D518" s="216" t="s">
        <v>120</v>
      </c>
      <c r="E518" s="217" t="s">
        <v>632</v>
      </c>
      <c r="F518" s="218" t="s">
        <v>633</v>
      </c>
      <c r="G518" s="219" t="s">
        <v>295</v>
      </c>
      <c r="H518" s="220">
        <v>2</v>
      </c>
      <c r="I518" s="221"/>
      <c r="J518" s="222">
        <f>ROUND(I518*H518,2)</f>
        <v>0</v>
      </c>
      <c r="K518" s="223"/>
      <c r="L518" s="44"/>
      <c r="M518" s="224" t="s">
        <v>1</v>
      </c>
      <c r="N518" s="225" t="s">
        <v>41</v>
      </c>
      <c r="O518" s="91"/>
      <c r="P518" s="226">
        <f>O518*H518</f>
        <v>0</v>
      </c>
      <c r="Q518" s="226">
        <v>0.16950999999999999</v>
      </c>
      <c r="R518" s="226">
        <f>Q518*H518</f>
        <v>0.33901999999999999</v>
      </c>
      <c r="S518" s="226">
        <v>0</v>
      </c>
      <c r="T518" s="227">
        <f>S518*H518</f>
        <v>0</v>
      </c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R518" s="228" t="s">
        <v>126</v>
      </c>
      <c r="AT518" s="228" t="s">
        <v>120</v>
      </c>
      <c r="AU518" s="228" t="s">
        <v>86</v>
      </c>
      <c r="AY518" s="17" t="s">
        <v>116</v>
      </c>
      <c r="BE518" s="229">
        <f>IF(N518="základní",J518,0)</f>
        <v>0</v>
      </c>
      <c r="BF518" s="229">
        <f>IF(N518="snížená",J518,0)</f>
        <v>0</v>
      </c>
      <c r="BG518" s="229">
        <f>IF(N518="zákl. přenesená",J518,0)</f>
        <v>0</v>
      </c>
      <c r="BH518" s="229">
        <f>IF(N518="sníž. přenesená",J518,0)</f>
        <v>0</v>
      </c>
      <c r="BI518" s="229">
        <f>IF(N518="nulová",J518,0)</f>
        <v>0</v>
      </c>
      <c r="BJ518" s="17" t="s">
        <v>81</v>
      </c>
      <c r="BK518" s="229">
        <f>ROUND(I518*H518,2)</f>
        <v>0</v>
      </c>
      <c r="BL518" s="17" t="s">
        <v>126</v>
      </c>
      <c r="BM518" s="228" t="s">
        <v>634</v>
      </c>
    </row>
    <row r="519" s="2" customFormat="1" ht="14.4" customHeight="1">
      <c r="A519" s="38"/>
      <c r="B519" s="39"/>
      <c r="C519" s="216" t="s">
        <v>635</v>
      </c>
      <c r="D519" s="216" t="s">
        <v>120</v>
      </c>
      <c r="E519" s="217" t="s">
        <v>636</v>
      </c>
      <c r="F519" s="218" t="s">
        <v>637</v>
      </c>
      <c r="G519" s="219" t="s">
        <v>194</v>
      </c>
      <c r="H519" s="220">
        <v>0.075999999999999998</v>
      </c>
      <c r="I519" s="221"/>
      <c r="J519" s="222">
        <f>ROUND(I519*H519,2)</f>
        <v>0</v>
      </c>
      <c r="K519" s="223"/>
      <c r="L519" s="44"/>
      <c r="M519" s="224" t="s">
        <v>1</v>
      </c>
      <c r="N519" s="225" t="s">
        <v>41</v>
      </c>
      <c r="O519" s="91"/>
      <c r="P519" s="226">
        <f>O519*H519</f>
        <v>0</v>
      </c>
      <c r="Q519" s="226">
        <v>1.94302</v>
      </c>
      <c r="R519" s="226">
        <f>Q519*H519</f>
        <v>0.14766952</v>
      </c>
      <c r="S519" s="226">
        <v>0</v>
      </c>
      <c r="T519" s="227">
        <f>S519*H519</f>
        <v>0</v>
      </c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R519" s="228" t="s">
        <v>126</v>
      </c>
      <c r="AT519" s="228" t="s">
        <v>120</v>
      </c>
      <c r="AU519" s="228" t="s">
        <v>86</v>
      </c>
      <c r="AY519" s="17" t="s">
        <v>116</v>
      </c>
      <c r="BE519" s="229">
        <f>IF(N519="základní",J519,0)</f>
        <v>0</v>
      </c>
      <c r="BF519" s="229">
        <f>IF(N519="snížená",J519,0)</f>
        <v>0</v>
      </c>
      <c r="BG519" s="229">
        <f>IF(N519="zákl. přenesená",J519,0)</f>
        <v>0</v>
      </c>
      <c r="BH519" s="229">
        <f>IF(N519="sníž. přenesená",J519,0)</f>
        <v>0</v>
      </c>
      <c r="BI519" s="229">
        <f>IF(N519="nulová",J519,0)</f>
        <v>0</v>
      </c>
      <c r="BJ519" s="17" t="s">
        <v>81</v>
      </c>
      <c r="BK519" s="229">
        <f>ROUND(I519*H519,2)</f>
        <v>0</v>
      </c>
      <c r="BL519" s="17" t="s">
        <v>126</v>
      </c>
      <c r="BM519" s="228" t="s">
        <v>638</v>
      </c>
    </row>
    <row r="520" s="13" customFormat="1">
      <c r="A520" s="13"/>
      <c r="B520" s="237"/>
      <c r="C520" s="238"/>
      <c r="D520" s="239" t="s">
        <v>196</v>
      </c>
      <c r="E520" s="240" t="s">
        <v>1</v>
      </c>
      <c r="F520" s="241" t="s">
        <v>639</v>
      </c>
      <c r="G520" s="238"/>
      <c r="H520" s="242">
        <v>0.075999999999999998</v>
      </c>
      <c r="I520" s="243"/>
      <c r="J520" s="238"/>
      <c r="K520" s="238"/>
      <c r="L520" s="244"/>
      <c r="M520" s="245"/>
      <c r="N520" s="246"/>
      <c r="O520" s="246"/>
      <c r="P520" s="246"/>
      <c r="Q520" s="246"/>
      <c r="R520" s="246"/>
      <c r="S520" s="246"/>
      <c r="T520" s="247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8" t="s">
        <v>196</v>
      </c>
      <c r="AU520" s="248" t="s">
        <v>86</v>
      </c>
      <c r="AV520" s="13" t="s">
        <v>86</v>
      </c>
      <c r="AW520" s="13" t="s">
        <v>32</v>
      </c>
      <c r="AX520" s="13" t="s">
        <v>81</v>
      </c>
      <c r="AY520" s="248" t="s">
        <v>116</v>
      </c>
    </row>
    <row r="521" s="2" customFormat="1" ht="14.4" customHeight="1">
      <c r="A521" s="38"/>
      <c r="B521" s="39"/>
      <c r="C521" s="216" t="s">
        <v>640</v>
      </c>
      <c r="D521" s="216" t="s">
        <v>120</v>
      </c>
      <c r="E521" s="217" t="s">
        <v>641</v>
      </c>
      <c r="F521" s="218" t="s">
        <v>642</v>
      </c>
      <c r="G521" s="219" t="s">
        <v>194</v>
      </c>
      <c r="H521" s="220">
        <v>3.7829999999999999</v>
      </c>
      <c r="I521" s="221"/>
      <c r="J521" s="222">
        <f>ROUND(I521*H521,2)</f>
        <v>0</v>
      </c>
      <c r="K521" s="223"/>
      <c r="L521" s="44"/>
      <c r="M521" s="224" t="s">
        <v>1</v>
      </c>
      <c r="N521" s="225" t="s">
        <v>41</v>
      </c>
      <c r="O521" s="91"/>
      <c r="P521" s="226">
        <f>O521*H521</f>
        <v>0</v>
      </c>
      <c r="Q521" s="226">
        <v>2.4533</v>
      </c>
      <c r="R521" s="226">
        <f>Q521*H521</f>
        <v>9.2808338999999993</v>
      </c>
      <c r="S521" s="226">
        <v>0</v>
      </c>
      <c r="T521" s="227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228" t="s">
        <v>126</v>
      </c>
      <c r="AT521" s="228" t="s">
        <v>120</v>
      </c>
      <c r="AU521" s="228" t="s">
        <v>86</v>
      </c>
      <c r="AY521" s="17" t="s">
        <v>116</v>
      </c>
      <c r="BE521" s="229">
        <f>IF(N521="základní",J521,0)</f>
        <v>0</v>
      </c>
      <c r="BF521" s="229">
        <f>IF(N521="snížená",J521,0)</f>
        <v>0</v>
      </c>
      <c r="BG521" s="229">
        <f>IF(N521="zákl. přenesená",J521,0)</f>
        <v>0</v>
      </c>
      <c r="BH521" s="229">
        <f>IF(N521="sníž. přenesená",J521,0)</f>
        <v>0</v>
      </c>
      <c r="BI521" s="229">
        <f>IF(N521="nulová",J521,0)</f>
        <v>0</v>
      </c>
      <c r="BJ521" s="17" t="s">
        <v>81</v>
      </c>
      <c r="BK521" s="229">
        <f>ROUND(I521*H521,2)</f>
        <v>0</v>
      </c>
      <c r="BL521" s="17" t="s">
        <v>126</v>
      </c>
      <c r="BM521" s="228" t="s">
        <v>643</v>
      </c>
    </row>
    <row r="522" s="13" customFormat="1">
      <c r="A522" s="13"/>
      <c r="B522" s="237"/>
      <c r="C522" s="238"/>
      <c r="D522" s="239" t="s">
        <v>196</v>
      </c>
      <c r="E522" s="240" t="s">
        <v>1</v>
      </c>
      <c r="F522" s="241" t="s">
        <v>644</v>
      </c>
      <c r="G522" s="238"/>
      <c r="H522" s="242">
        <v>0.54700000000000004</v>
      </c>
      <c r="I522" s="243"/>
      <c r="J522" s="238"/>
      <c r="K522" s="238"/>
      <c r="L522" s="244"/>
      <c r="M522" s="245"/>
      <c r="N522" s="246"/>
      <c r="O522" s="246"/>
      <c r="P522" s="246"/>
      <c r="Q522" s="246"/>
      <c r="R522" s="246"/>
      <c r="S522" s="246"/>
      <c r="T522" s="247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8" t="s">
        <v>196</v>
      </c>
      <c r="AU522" s="248" t="s">
        <v>86</v>
      </c>
      <c r="AV522" s="13" t="s">
        <v>86</v>
      </c>
      <c r="AW522" s="13" t="s">
        <v>32</v>
      </c>
      <c r="AX522" s="13" t="s">
        <v>76</v>
      </c>
      <c r="AY522" s="248" t="s">
        <v>116</v>
      </c>
    </row>
    <row r="523" s="13" customFormat="1">
      <c r="A523" s="13"/>
      <c r="B523" s="237"/>
      <c r="C523" s="238"/>
      <c r="D523" s="239" t="s">
        <v>196</v>
      </c>
      <c r="E523" s="240" t="s">
        <v>1</v>
      </c>
      <c r="F523" s="241" t="s">
        <v>645</v>
      </c>
      <c r="G523" s="238"/>
      <c r="H523" s="242">
        <v>0.21099999999999999</v>
      </c>
      <c r="I523" s="243"/>
      <c r="J523" s="238"/>
      <c r="K523" s="238"/>
      <c r="L523" s="244"/>
      <c r="M523" s="245"/>
      <c r="N523" s="246"/>
      <c r="O523" s="246"/>
      <c r="P523" s="246"/>
      <c r="Q523" s="246"/>
      <c r="R523" s="246"/>
      <c r="S523" s="246"/>
      <c r="T523" s="247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8" t="s">
        <v>196</v>
      </c>
      <c r="AU523" s="248" t="s">
        <v>86</v>
      </c>
      <c r="AV523" s="13" t="s">
        <v>86</v>
      </c>
      <c r="AW523" s="13" t="s">
        <v>32</v>
      </c>
      <c r="AX523" s="13" t="s">
        <v>76</v>
      </c>
      <c r="AY523" s="248" t="s">
        <v>116</v>
      </c>
    </row>
    <row r="524" s="13" customFormat="1">
      <c r="A524" s="13"/>
      <c r="B524" s="237"/>
      <c r="C524" s="238"/>
      <c r="D524" s="239" t="s">
        <v>196</v>
      </c>
      <c r="E524" s="240" t="s">
        <v>1</v>
      </c>
      <c r="F524" s="241" t="s">
        <v>646</v>
      </c>
      <c r="G524" s="238"/>
      <c r="H524" s="242">
        <v>0.75600000000000001</v>
      </c>
      <c r="I524" s="243"/>
      <c r="J524" s="238"/>
      <c r="K524" s="238"/>
      <c r="L524" s="244"/>
      <c r="M524" s="245"/>
      <c r="N524" s="246"/>
      <c r="O524" s="246"/>
      <c r="P524" s="246"/>
      <c r="Q524" s="246"/>
      <c r="R524" s="246"/>
      <c r="S524" s="246"/>
      <c r="T524" s="247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8" t="s">
        <v>196</v>
      </c>
      <c r="AU524" s="248" t="s">
        <v>86</v>
      </c>
      <c r="AV524" s="13" t="s">
        <v>86</v>
      </c>
      <c r="AW524" s="13" t="s">
        <v>32</v>
      </c>
      <c r="AX524" s="13" t="s">
        <v>76</v>
      </c>
      <c r="AY524" s="248" t="s">
        <v>116</v>
      </c>
    </row>
    <row r="525" s="13" customFormat="1">
      <c r="A525" s="13"/>
      <c r="B525" s="237"/>
      <c r="C525" s="238"/>
      <c r="D525" s="239" t="s">
        <v>196</v>
      </c>
      <c r="E525" s="240" t="s">
        <v>1</v>
      </c>
      <c r="F525" s="241" t="s">
        <v>647</v>
      </c>
      <c r="G525" s="238"/>
      <c r="H525" s="242">
        <v>0.188</v>
      </c>
      <c r="I525" s="243"/>
      <c r="J525" s="238"/>
      <c r="K525" s="238"/>
      <c r="L525" s="244"/>
      <c r="M525" s="245"/>
      <c r="N525" s="246"/>
      <c r="O525" s="246"/>
      <c r="P525" s="246"/>
      <c r="Q525" s="246"/>
      <c r="R525" s="246"/>
      <c r="S525" s="246"/>
      <c r="T525" s="247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8" t="s">
        <v>196</v>
      </c>
      <c r="AU525" s="248" t="s">
        <v>86</v>
      </c>
      <c r="AV525" s="13" t="s">
        <v>86</v>
      </c>
      <c r="AW525" s="13" t="s">
        <v>32</v>
      </c>
      <c r="AX525" s="13" t="s">
        <v>76</v>
      </c>
      <c r="AY525" s="248" t="s">
        <v>116</v>
      </c>
    </row>
    <row r="526" s="13" customFormat="1">
      <c r="A526" s="13"/>
      <c r="B526" s="237"/>
      <c r="C526" s="238"/>
      <c r="D526" s="239" t="s">
        <v>196</v>
      </c>
      <c r="E526" s="240" t="s">
        <v>1</v>
      </c>
      <c r="F526" s="241" t="s">
        <v>648</v>
      </c>
      <c r="G526" s="238"/>
      <c r="H526" s="242">
        <v>0.109</v>
      </c>
      <c r="I526" s="243"/>
      <c r="J526" s="238"/>
      <c r="K526" s="238"/>
      <c r="L526" s="244"/>
      <c r="M526" s="245"/>
      <c r="N526" s="246"/>
      <c r="O526" s="246"/>
      <c r="P526" s="246"/>
      <c r="Q526" s="246"/>
      <c r="R526" s="246"/>
      <c r="S526" s="246"/>
      <c r="T526" s="247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8" t="s">
        <v>196</v>
      </c>
      <c r="AU526" s="248" t="s">
        <v>86</v>
      </c>
      <c r="AV526" s="13" t="s">
        <v>86</v>
      </c>
      <c r="AW526" s="13" t="s">
        <v>32</v>
      </c>
      <c r="AX526" s="13" t="s">
        <v>76</v>
      </c>
      <c r="AY526" s="248" t="s">
        <v>116</v>
      </c>
    </row>
    <row r="527" s="13" customFormat="1">
      <c r="A527" s="13"/>
      <c r="B527" s="237"/>
      <c r="C527" s="238"/>
      <c r="D527" s="239" t="s">
        <v>196</v>
      </c>
      <c r="E527" s="240" t="s">
        <v>1</v>
      </c>
      <c r="F527" s="241" t="s">
        <v>649</v>
      </c>
      <c r="G527" s="238"/>
      <c r="H527" s="242">
        <v>1.4890000000000001</v>
      </c>
      <c r="I527" s="243"/>
      <c r="J527" s="238"/>
      <c r="K527" s="238"/>
      <c r="L527" s="244"/>
      <c r="M527" s="245"/>
      <c r="N527" s="246"/>
      <c r="O527" s="246"/>
      <c r="P527" s="246"/>
      <c r="Q527" s="246"/>
      <c r="R527" s="246"/>
      <c r="S527" s="246"/>
      <c r="T527" s="247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8" t="s">
        <v>196</v>
      </c>
      <c r="AU527" s="248" t="s">
        <v>86</v>
      </c>
      <c r="AV527" s="13" t="s">
        <v>86</v>
      </c>
      <c r="AW527" s="13" t="s">
        <v>32</v>
      </c>
      <c r="AX527" s="13" t="s">
        <v>76</v>
      </c>
      <c r="AY527" s="248" t="s">
        <v>116</v>
      </c>
    </row>
    <row r="528" s="13" customFormat="1">
      <c r="A528" s="13"/>
      <c r="B528" s="237"/>
      <c r="C528" s="238"/>
      <c r="D528" s="239" t="s">
        <v>196</v>
      </c>
      <c r="E528" s="240" t="s">
        <v>1</v>
      </c>
      <c r="F528" s="241" t="s">
        <v>650</v>
      </c>
      <c r="G528" s="238"/>
      <c r="H528" s="242">
        <v>0.48299999999999998</v>
      </c>
      <c r="I528" s="243"/>
      <c r="J528" s="238"/>
      <c r="K528" s="238"/>
      <c r="L528" s="244"/>
      <c r="M528" s="245"/>
      <c r="N528" s="246"/>
      <c r="O528" s="246"/>
      <c r="P528" s="246"/>
      <c r="Q528" s="246"/>
      <c r="R528" s="246"/>
      <c r="S528" s="246"/>
      <c r="T528" s="247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8" t="s">
        <v>196</v>
      </c>
      <c r="AU528" s="248" t="s">
        <v>86</v>
      </c>
      <c r="AV528" s="13" t="s">
        <v>86</v>
      </c>
      <c r="AW528" s="13" t="s">
        <v>32</v>
      </c>
      <c r="AX528" s="13" t="s">
        <v>76</v>
      </c>
      <c r="AY528" s="248" t="s">
        <v>116</v>
      </c>
    </row>
    <row r="529" s="14" customFormat="1">
      <c r="A529" s="14"/>
      <c r="B529" s="249"/>
      <c r="C529" s="250"/>
      <c r="D529" s="239" t="s">
        <v>196</v>
      </c>
      <c r="E529" s="251" t="s">
        <v>1</v>
      </c>
      <c r="F529" s="252" t="s">
        <v>201</v>
      </c>
      <c r="G529" s="250"/>
      <c r="H529" s="253">
        <v>3.7829999999999999</v>
      </c>
      <c r="I529" s="254"/>
      <c r="J529" s="250"/>
      <c r="K529" s="250"/>
      <c r="L529" s="255"/>
      <c r="M529" s="256"/>
      <c r="N529" s="257"/>
      <c r="O529" s="257"/>
      <c r="P529" s="257"/>
      <c r="Q529" s="257"/>
      <c r="R529" s="257"/>
      <c r="S529" s="257"/>
      <c r="T529" s="258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9" t="s">
        <v>196</v>
      </c>
      <c r="AU529" s="259" t="s">
        <v>86</v>
      </c>
      <c r="AV529" s="14" t="s">
        <v>126</v>
      </c>
      <c r="AW529" s="14" t="s">
        <v>32</v>
      </c>
      <c r="AX529" s="14" t="s">
        <v>81</v>
      </c>
      <c r="AY529" s="259" t="s">
        <v>116</v>
      </c>
    </row>
    <row r="530" s="2" customFormat="1" ht="14.4" customHeight="1">
      <c r="A530" s="38"/>
      <c r="B530" s="39"/>
      <c r="C530" s="216" t="s">
        <v>651</v>
      </c>
      <c r="D530" s="216" t="s">
        <v>120</v>
      </c>
      <c r="E530" s="217" t="s">
        <v>652</v>
      </c>
      <c r="F530" s="218" t="s">
        <v>653</v>
      </c>
      <c r="G530" s="219" t="s">
        <v>262</v>
      </c>
      <c r="H530" s="220">
        <v>48.433999999999998</v>
      </c>
      <c r="I530" s="221"/>
      <c r="J530" s="222">
        <f>ROUND(I530*H530,2)</f>
        <v>0</v>
      </c>
      <c r="K530" s="223"/>
      <c r="L530" s="44"/>
      <c r="M530" s="224" t="s">
        <v>1</v>
      </c>
      <c r="N530" s="225" t="s">
        <v>41</v>
      </c>
      <c r="O530" s="91"/>
      <c r="P530" s="226">
        <f>O530*H530</f>
        <v>0</v>
      </c>
      <c r="Q530" s="226">
        <v>0</v>
      </c>
      <c r="R530" s="226">
        <f>Q530*H530</f>
        <v>0</v>
      </c>
      <c r="S530" s="226">
        <v>0</v>
      </c>
      <c r="T530" s="227">
        <f>S530*H530</f>
        <v>0</v>
      </c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R530" s="228" t="s">
        <v>126</v>
      </c>
      <c r="AT530" s="228" t="s">
        <v>120</v>
      </c>
      <c r="AU530" s="228" t="s">
        <v>86</v>
      </c>
      <c r="AY530" s="17" t="s">
        <v>116</v>
      </c>
      <c r="BE530" s="229">
        <f>IF(N530="základní",J530,0)</f>
        <v>0</v>
      </c>
      <c r="BF530" s="229">
        <f>IF(N530="snížená",J530,0)</f>
        <v>0</v>
      </c>
      <c r="BG530" s="229">
        <f>IF(N530="zákl. přenesená",J530,0)</f>
        <v>0</v>
      </c>
      <c r="BH530" s="229">
        <f>IF(N530="sníž. přenesená",J530,0)</f>
        <v>0</v>
      </c>
      <c r="BI530" s="229">
        <f>IF(N530="nulová",J530,0)</f>
        <v>0</v>
      </c>
      <c r="BJ530" s="17" t="s">
        <v>81</v>
      </c>
      <c r="BK530" s="229">
        <f>ROUND(I530*H530,2)</f>
        <v>0</v>
      </c>
      <c r="BL530" s="17" t="s">
        <v>126</v>
      </c>
      <c r="BM530" s="228" t="s">
        <v>654</v>
      </c>
    </row>
    <row r="531" s="13" customFormat="1">
      <c r="A531" s="13"/>
      <c r="B531" s="237"/>
      <c r="C531" s="238"/>
      <c r="D531" s="239" t="s">
        <v>196</v>
      </c>
      <c r="E531" s="240" t="s">
        <v>1</v>
      </c>
      <c r="F531" s="241" t="s">
        <v>655</v>
      </c>
      <c r="G531" s="238"/>
      <c r="H531" s="242">
        <v>0.81799999999999995</v>
      </c>
      <c r="I531" s="243"/>
      <c r="J531" s="238"/>
      <c r="K531" s="238"/>
      <c r="L531" s="244"/>
      <c r="M531" s="245"/>
      <c r="N531" s="246"/>
      <c r="O531" s="246"/>
      <c r="P531" s="246"/>
      <c r="Q531" s="246"/>
      <c r="R531" s="246"/>
      <c r="S531" s="246"/>
      <c r="T531" s="247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8" t="s">
        <v>196</v>
      </c>
      <c r="AU531" s="248" t="s">
        <v>86</v>
      </c>
      <c r="AV531" s="13" t="s">
        <v>86</v>
      </c>
      <c r="AW531" s="13" t="s">
        <v>32</v>
      </c>
      <c r="AX531" s="13" t="s">
        <v>76</v>
      </c>
      <c r="AY531" s="248" t="s">
        <v>116</v>
      </c>
    </row>
    <row r="532" s="13" customFormat="1">
      <c r="A532" s="13"/>
      <c r="B532" s="237"/>
      <c r="C532" s="238"/>
      <c r="D532" s="239" t="s">
        <v>196</v>
      </c>
      <c r="E532" s="240" t="s">
        <v>1</v>
      </c>
      <c r="F532" s="241" t="s">
        <v>656</v>
      </c>
      <c r="G532" s="238"/>
      <c r="H532" s="242">
        <v>1.1220000000000001</v>
      </c>
      <c r="I532" s="243"/>
      <c r="J532" s="238"/>
      <c r="K532" s="238"/>
      <c r="L532" s="244"/>
      <c r="M532" s="245"/>
      <c r="N532" s="246"/>
      <c r="O532" s="246"/>
      <c r="P532" s="246"/>
      <c r="Q532" s="246"/>
      <c r="R532" s="246"/>
      <c r="S532" s="246"/>
      <c r="T532" s="247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8" t="s">
        <v>196</v>
      </c>
      <c r="AU532" s="248" t="s">
        <v>86</v>
      </c>
      <c r="AV532" s="13" t="s">
        <v>86</v>
      </c>
      <c r="AW532" s="13" t="s">
        <v>32</v>
      </c>
      <c r="AX532" s="13" t="s">
        <v>76</v>
      </c>
      <c r="AY532" s="248" t="s">
        <v>116</v>
      </c>
    </row>
    <row r="533" s="13" customFormat="1">
      <c r="A533" s="13"/>
      <c r="B533" s="237"/>
      <c r="C533" s="238"/>
      <c r="D533" s="239" t="s">
        <v>196</v>
      </c>
      <c r="E533" s="240" t="s">
        <v>1</v>
      </c>
      <c r="F533" s="241" t="s">
        <v>657</v>
      </c>
      <c r="G533" s="238"/>
      <c r="H533" s="242">
        <v>3.25</v>
      </c>
      <c r="I533" s="243"/>
      <c r="J533" s="238"/>
      <c r="K533" s="238"/>
      <c r="L533" s="244"/>
      <c r="M533" s="245"/>
      <c r="N533" s="246"/>
      <c r="O533" s="246"/>
      <c r="P533" s="246"/>
      <c r="Q533" s="246"/>
      <c r="R533" s="246"/>
      <c r="S533" s="246"/>
      <c r="T533" s="247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8" t="s">
        <v>196</v>
      </c>
      <c r="AU533" s="248" t="s">
        <v>86</v>
      </c>
      <c r="AV533" s="13" t="s">
        <v>86</v>
      </c>
      <c r="AW533" s="13" t="s">
        <v>32</v>
      </c>
      <c r="AX533" s="13" t="s">
        <v>76</v>
      </c>
      <c r="AY533" s="248" t="s">
        <v>116</v>
      </c>
    </row>
    <row r="534" s="13" customFormat="1">
      <c r="A534" s="13"/>
      <c r="B534" s="237"/>
      <c r="C534" s="238"/>
      <c r="D534" s="239" t="s">
        <v>196</v>
      </c>
      <c r="E534" s="240" t="s">
        <v>1</v>
      </c>
      <c r="F534" s="241" t="s">
        <v>658</v>
      </c>
      <c r="G534" s="238"/>
      <c r="H534" s="242">
        <v>2.6400000000000001</v>
      </c>
      <c r="I534" s="243"/>
      <c r="J534" s="238"/>
      <c r="K534" s="238"/>
      <c r="L534" s="244"/>
      <c r="M534" s="245"/>
      <c r="N534" s="246"/>
      <c r="O534" s="246"/>
      <c r="P534" s="246"/>
      <c r="Q534" s="246"/>
      <c r="R534" s="246"/>
      <c r="S534" s="246"/>
      <c r="T534" s="247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8" t="s">
        <v>196</v>
      </c>
      <c r="AU534" s="248" t="s">
        <v>86</v>
      </c>
      <c r="AV534" s="13" t="s">
        <v>86</v>
      </c>
      <c r="AW534" s="13" t="s">
        <v>32</v>
      </c>
      <c r="AX534" s="13" t="s">
        <v>76</v>
      </c>
      <c r="AY534" s="248" t="s">
        <v>116</v>
      </c>
    </row>
    <row r="535" s="13" customFormat="1">
      <c r="A535" s="13"/>
      <c r="B535" s="237"/>
      <c r="C535" s="238"/>
      <c r="D535" s="239" t="s">
        <v>196</v>
      </c>
      <c r="E535" s="240" t="s">
        <v>1</v>
      </c>
      <c r="F535" s="241" t="s">
        <v>659</v>
      </c>
      <c r="G535" s="238"/>
      <c r="H535" s="242">
        <v>2.7000000000000002</v>
      </c>
      <c r="I535" s="243"/>
      <c r="J535" s="238"/>
      <c r="K535" s="238"/>
      <c r="L535" s="244"/>
      <c r="M535" s="245"/>
      <c r="N535" s="246"/>
      <c r="O535" s="246"/>
      <c r="P535" s="246"/>
      <c r="Q535" s="246"/>
      <c r="R535" s="246"/>
      <c r="S535" s="246"/>
      <c r="T535" s="247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8" t="s">
        <v>196</v>
      </c>
      <c r="AU535" s="248" t="s">
        <v>86</v>
      </c>
      <c r="AV535" s="13" t="s">
        <v>86</v>
      </c>
      <c r="AW535" s="13" t="s">
        <v>32</v>
      </c>
      <c r="AX535" s="13" t="s">
        <v>76</v>
      </c>
      <c r="AY535" s="248" t="s">
        <v>116</v>
      </c>
    </row>
    <row r="536" s="13" customFormat="1">
      <c r="A536" s="13"/>
      <c r="B536" s="237"/>
      <c r="C536" s="238"/>
      <c r="D536" s="239" t="s">
        <v>196</v>
      </c>
      <c r="E536" s="240" t="s">
        <v>1</v>
      </c>
      <c r="F536" s="241" t="s">
        <v>660</v>
      </c>
      <c r="G536" s="238"/>
      <c r="H536" s="242">
        <v>4.6440000000000001</v>
      </c>
      <c r="I536" s="243"/>
      <c r="J536" s="238"/>
      <c r="K536" s="238"/>
      <c r="L536" s="244"/>
      <c r="M536" s="245"/>
      <c r="N536" s="246"/>
      <c r="O536" s="246"/>
      <c r="P536" s="246"/>
      <c r="Q536" s="246"/>
      <c r="R536" s="246"/>
      <c r="S536" s="246"/>
      <c r="T536" s="247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8" t="s">
        <v>196</v>
      </c>
      <c r="AU536" s="248" t="s">
        <v>86</v>
      </c>
      <c r="AV536" s="13" t="s">
        <v>86</v>
      </c>
      <c r="AW536" s="13" t="s">
        <v>32</v>
      </c>
      <c r="AX536" s="13" t="s">
        <v>76</v>
      </c>
      <c r="AY536" s="248" t="s">
        <v>116</v>
      </c>
    </row>
    <row r="537" s="13" customFormat="1">
      <c r="A537" s="13"/>
      <c r="B537" s="237"/>
      <c r="C537" s="238"/>
      <c r="D537" s="239" t="s">
        <v>196</v>
      </c>
      <c r="E537" s="240" t="s">
        <v>1</v>
      </c>
      <c r="F537" s="241" t="s">
        <v>661</v>
      </c>
      <c r="G537" s="238"/>
      <c r="H537" s="242">
        <v>1.1399999999999999</v>
      </c>
      <c r="I537" s="243"/>
      <c r="J537" s="238"/>
      <c r="K537" s="238"/>
      <c r="L537" s="244"/>
      <c r="M537" s="245"/>
      <c r="N537" s="246"/>
      <c r="O537" s="246"/>
      <c r="P537" s="246"/>
      <c r="Q537" s="246"/>
      <c r="R537" s="246"/>
      <c r="S537" s="246"/>
      <c r="T537" s="247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8" t="s">
        <v>196</v>
      </c>
      <c r="AU537" s="248" t="s">
        <v>86</v>
      </c>
      <c r="AV537" s="13" t="s">
        <v>86</v>
      </c>
      <c r="AW537" s="13" t="s">
        <v>32</v>
      </c>
      <c r="AX537" s="13" t="s">
        <v>76</v>
      </c>
      <c r="AY537" s="248" t="s">
        <v>116</v>
      </c>
    </row>
    <row r="538" s="13" customFormat="1">
      <c r="A538" s="13"/>
      <c r="B538" s="237"/>
      <c r="C538" s="238"/>
      <c r="D538" s="239" t="s">
        <v>196</v>
      </c>
      <c r="E538" s="240" t="s">
        <v>1</v>
      </c>
      <c r="F538" s="241" t="s">
        <v>662</v>
      </c>
      <c r="G538" s="238"/>
      <c r="H538" s="242">
        <v>0.67000000000000004</v>
      </c>
      <c r="I538" s="243"/>
      <c r="J538" s="238"/>
      <c r="K538" s="238"/>
      <c r="L538" s="244"/>
      <c r="M538" s="245"/>
      <c r="N538" s="246"/>
      <c r="O538" s="246"/>
      <c r="P538" s="246"/>
      <c r="Q538" s="246"/>
      <c r="R538" s="246"/>
      <c r="S538" s="246"/>
      <c r="T538" s="247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8" t="s">
        <v>196</v>
      </c>
      <c r="AU538" s="248" t="s">
        <v>86</v>
      </c>
      <c r="AV538" s="13" t="s">
        <v>86</v>
      </c>
      <c r="AW538" s="13" t="s">
        <v>32</v>
      </c>
      <c r="AX538" s="13" t="s">
        <v>76</v>
      </c>
      <c r="AY538" s="248" t="s">
        <v>116</v>
      </c>
    </row>
    <row r="539" s="13" customFormat="1">
      <c r="A539" s="13"/>
      <c r="B539" s="237"/>
      <c r="C539" s="238"/>
      <c r="D539" s="239" t="s">
        <v>196</v>
      </c>
      <c r="E539" s="240" t="s">
        <v>1</v>
      </c>
      <c r="F539" s="241" t="s">
        <v>663</v>
      </c>
      <c r="G539" s="238"/>
      <c r="H539" s="242">
        <v>1.1519999999999999</v>
      </c>
      <c r="I539" s="243"/>
      <c r="J539" s="238"/>
      <c r="K539" s="238"/>
      <c r="L539" s="244"/>
      <c r="M539" s="245"/>
      <c r="N539" s="246"/>
      <c r="O539" s="246"/>
      <c r="P539" s="246"/>
      <c r="Q539" s="246"/>
      <c r="R539" s="246"/>
      <c r="S539" s="246"/>
      <c r="T539" s="247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8" t="s">
        <v>196</v>
      </c>
      <c r="AU539" s="248" t="s">
        <v>86</v>
      </c>
      <c r="AV539" s="13" t="s">
        <v>86</v>
      </c>
      <c r="AW539" s="13" t="s">
        <v>32</v>
      </c>
      <c r="AX539" s="13" t="s">
        <v>76</v>
      </c>
      <c r="AY539" s="248" t="s">
        <v>116</v>
      </c>
    </row>
    <row r="540" s="13" customFormat="1">
      <c r="A540" s="13"/>
      <c r="B540" s="237"/>
      <c r="C540" s="238"/>
      <c r="D540" s="239" t="s">
        <v>196</v>
      </c>
      <c r="E540" s="240" t="s">
        <v>1</v>
      </c>
      <c r="F540" s="241" t="s">
        <v>664</v>
      </c>
      <c r="G540" s="238"/>
      <c r="H540" s="242">
        <v>0.79000000000000004</v>
      </c>
      <c r="I540" s="243"/>
      <c r="J540" s="238"/>
      <c r="K540" s="238"/>
      <c r="L540" s="244"/>
      <c r="M540" s="245"/>
      <c r="N540" s="246"/>
      <c r="O540" s="246"/>
      <c r="P540" s="246"/>
      <c r="Q540" s="246"/>
      <c r="R540" s="246"/>
      <c r="S540" s="246"/>
      <c r="T540" s="247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8" t="s">
        <v>196</v>
      </c>
      <c r="AU540" s="248" t="s">
        <v>86</v>
      </c>
      <c r="AV540" s="13" t="s">
        <v>86</v>
      </c>
      <c r="AW540" s="13" t="s">
        <v>32</v>
      </c>
      <c r="AX540" s="13" t="s">
        <v>76</v>
      </c>
      <c r="AY540" s="248" t="s">
        <v>116</v>
      </c>
    </row>
    <row r="541" s="13" customFormat="1">
      <c r="A541" s="13"/>
      <c r="B541" s="237"/>
      <c r="C541" s="238"/>
      <c r="D541" s="239" t="s">
        <v>196</v>
      </c>
      <c r="E541" s="240" t="s">
        <v>1</v>
      </c>
      <c r="F541" s="241" t="s">
        <v>665</v>
      </c>
      <c r="G541" s="238"/>
      <c r="H541" s="242">
        <v>0.39000000000000001</v>
      </c>
      <c r="I541" s="243"/>
      <c r="J541" s="238"/>
      <c r="K541" s="238"/>
      <c r="L541" s="244"/>
      <c r="M541" s="245"/>
      <c r="N541" s="246"/>
      <c r="O541" s="246"/>
      <c r="P541" s="246"/>
      <c r="Q541" s="246"/>
      <c r="R541" s="246"/>
      <c r="S541" s="246"/>
      <c r="T541" s="247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8" t="s">
        <v>196</v>
      </c>
      <c r="AU541" s="248" t="s">
        <v>86</v>
      </c>
      <c r="AV541" s="13" t="s">
        <v>86</v>
      </c>
      <c r="AW541" s="13" t="s">
        <v>32</v>
      </c>
      <c r="AX541" s="13" t="s">
        <v>76</v>
      </c>
      <c r="AY541" s="248" t="s">
        <v>116</v>
      </c>
    </row>
    <row r="542" s="13" customFormat="1">
      <c r="A542" s="13"/>
      <c r="B542" s="237"/>
      <c r="C542" s="238"/>
      <c r="D542" s="239" t="s">
        <v>196</v>
      </c>
      <c r="E542" s="240" t="s">
        <v>1</v>
      </c>
      <c r="F542" s="241" t="s">
        <v>666</v>
      </c>
      <c r="G542" s="238"/>
      <c r="H542" s="242">
        <v>0.67100000000000004</v>
      </c>
      <c r="I542" s="243"/>
      <c r="J542" s="238"/>
      <c r="K542" s="238"/>
      <c r="L542" s="244"/>
      <c r="M542" s="245"/>
      <c r="N542" s="246"/>
      <c r="O542" s="246"/>
      <c r="P542" s="246"/>
      <c r="Q542" s="246"/>
      <c r="R542" s="246"/>
      <c r="S542" s="246"/>
      <c r="T542" s="247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8" t="s">
        <v>196</v>
      </c>
      <c r="AU542" s="248" t="s">
        <v>86</v>
      </c>
      <c r="AV542" s="13" t="s">
        <v>86</v>
      </c>
      <c r="AW542" s="13" t="s">
        <v>32</v>
      </c>
      <c r="AX542" s="13" t="s">
        <v>76</v>
      </c>
      <c r="AY542" s="248" t="s">
        <v>116</v>
      </c>
    </row>
    <row r="543" s="13" customFormat="1">
      <c r="A543" s="13"/>
      <c r="B543" s="237"/>
      <c r="C543" s="238"/>
      <c r="D543" s="239" t="s">
        <v>196</v>
      </c>
      <c r="E543" s="240" t="s">
        <v>1</v>
      </c>
      <c r="F543" s="241" t="s">
        <v>667</v>
      </c>
      <c r="G543" s="238"/>
      <c r="H543" s="242">
        <v>0.34200000000000003</v>
      </c>
      <c r="I543" s="243"/>
      <c r="J543" s="238"/>
      <c r="K543" s="238"/>
      <c r="L543" s="244"/>
      <c r="M543" s="245"/>
      <c r="N543" s="246"/>
      <c r="O543" s="246"/>
      <c r="P543" s="246"/>
      <c r="Q543" s="246"/>
      <c r="R543" s="246"/>
      <c r="S543" s="246"/>
      <c r="T543" s="247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8" t="s">
        <v>196</v>
      </c>
      <c r="AU543" s="248" t="s">
        <v>86</v>
      </c>
      <c r="AV543" s="13" t="s">
        <v>86</v>
      </c>
      <c r="AW543" s="13" t="s">
        <v>32</v>
      </c>
      <c r="AX543" s="13" t="s">
        <v>76</v>
      </c>
      <c r="AY543" s="248" t="s">
        <v>116</v>
      </c>
    </row>
    <row r="544" s="13" customFormat="1">
      <c r="A544" s="13"/>
      <c r="B544" s="237"/>
      <c r="C544" s="238"/>
      <c r="D544" s="239" t="s">
        <v>196</v>
      </c>
      <c r="E544" s="240" t="s">
        <v>1</v>
      </c>
      <c r="F544" s="241" t="s">
        <v>668</v>
      </c>
      <c r="G544" s="238"/>
      <c r="H544" s="242">
        <v>5.3179999999999996</v>
      </c>
      <c r="I544" s="243"/>
      <c r="J544" s="238"/>
      <c r="K544" s="238"/>
      <c r="L544" s="244"/>
      <c r="M544" s="245"/>
      <c r="N544" s="246"/>
      <c r="O544" s="246"/>
      <c r="P544" s="246"/>
      <c r="Q544" s="246"/>
      <c r="R544" s="246"/>
      <c r="S544" s="246"/>
      <c r="T544" s="247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8" t="s">
        <v>196</v>
      </c>
      <c r="AU544" s="248" t="s">
        <v>86</v>
      </c>
      <c r="AV544" s="13" t="s">
        <v>86</v>
      </c>
      <c r="AW544" s="13" t="s">
        <v>32</v>
      </c>
      <c r="AX544" s="13" t="s">
        <v>76</v>
      </c>
      <c r="AY544" s="248" t="s">
        <v>116</v>
      </c>
    </row>
    <row r="545" s="13" customFormat="1">
      <c r="A545" s="13"/>
      <c r="B545" s="237"/>
      <c r="C545" s="238"/>
      <c r="D545" s="239" t="s">
        <v>196</v>
      </c>
      <c r="E545" s="240" t="s">
        <v>1</v>
      </c>
      <c r="F545" s="241" t="s">
        <v>669</v>
      </c>
      <c r="G545" s="238"/>
      <c r="H545" s="242">
        <v>9.1460000000000008</v>
      </c>
      <c r="I545" s="243"/>
      <c r="J545" s="238"/>
      <c r="K545" s="238"/>
      <c r="L545" s="244"/>
      <c r="M545" s="245"/>
      <c r="N545" s="246"/>
      <c r="O545" s="246"/>
      <c r="P545" s="246"/>
      <c r="Q545" s="246"/>
      <c r="R545" s="246"/>
      <c r="S545" s="246"/>
      <c r="T545" s="247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8" t="s">
        <v>196</v>
      </c>
      <c r="AU545" s="248" t="s">
        <v>86</v>
      </c>
      <c r="AV545" s="13" t="s">
        <v>86</v>
      </c>
      <c r="AW545" s="13" t="s">
        <v>32</v>
      </c>
      <c r="AX545" s="13" t="s">
        <v>76</v>
      </c>
      <c r="AY545" s="248" t="s">
        <v>116</v>
      </c>
    </row>
    <row r="546" s="13" customFormat="1">
      <c r="A546" s="13"/>
      <c r="B546" s="237"/>
      <c r="C546" s="238"/>
      <c r="D546" s="239" t="s">
        <v>196</v>
      </c>
      <c r="E546" s="240" t="s">
        <v>1</v>
      </c>
      <c r="F546" s="241" t="s">
        <v>670</v>
      </c>
      <c r="G546" s="238"/>
      <c r="H546" s="242">
        <v>3.5910000000000002</v>
      </c>
      <c r="I546" s="243"/>
      <c r="J546" s="238"/>
      <c r="K546" s="238"/>
      <c r="L546" s="244"/>
      <c r="M546" s="245"/>
      <c r="N546" s="246"/>
      <c r="O546" s="246"/>
      <c r="P546" s="246"/>
      <c r="Q546" s="246"/>
      <c r="R546" s="246"/>
      <c r="S546" s="246"/>
      <c r="T546" s="247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8" t="s">
        <v>196</v>
      </c>
      <c r="AU546" s="248" t="s">
        <v>86</v>
      </c>
      <c r="AV546" s="13" t="s">
        <v>86</v>
      </c>
      <c r="AW546" s="13" t="s">
        <v>32</v>
      </c>
      <c r="AX546" s="13" t="s">
        <v>76</v>
      </c>
      <c r="AY546" s="248" t="s">
        <v>116</v>
      </c>
    </row>
    <row r="547" s="13" customFormat="1">
      <c r="A547" s="13"/>
      <c r="B547" s="237"/>
      <c r="C547" s="238"/>
      <c r="D547" s="239" t="s">
        <v>196</v>
      </c>
      <c r="E547" s="240" t="s">
        <v>1</v>
      </c>
      <c r="F547" s="241" t="s">
        <v>671</v>
      </c>
      <c r="G547" s="238"/>
      <c r="H547" s="242">
        <v>1.7250000000000001</v>
      </c>
      <c r="I547" s="243"/>
      <c r="J547" s="238"/>
      <c r="K547" s="238"/>
      <c r="L547" s="244"/>
      <c r="M547" s="245"/>
      <c r="N547" s="246"/>
      <c r="O547" s="246"/>
      <c r="P547" s="246"/>
      <c r="Q547" s="246"/>
      <c r="R547" s="246"/>
      <c r="S547" s="246"/>
      <c r="T547" s="247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8" t="s">
        <v>196</v>
      </c>
      <c r="AU547" s="248" t="s">
        <v>86</v>
      </c>
      <c r="AV547" s="13" t="s">
        <v>86</v>
      </c>
      <c r="AW547" s="13" t="s">
        <v>32</v>
      </c>
      <c r="AX547" s="13" t="s">
        <v>76</v>
      </c>
      <c r="AY547" s="248" t="s">
        <v>116</v>
      </c>
    </row>
    <row r="548" s="13" customFormat="1">
      <c r="A548" s="13"/>
      <c r="B548" s="237"/>
      <c r="C548" s="238"/>
      <c r="D548" s="239" t="s">
        <v>196</v>
      </c>
      <c r="E548" s="240" t="s">
        <v>1</v>
      </c>
      <c r="F548" s="241" t="s">
        <v>672</v>
      </c>
      <c r="G548" s="238"/>
      <c r="H548" s="242">
        <v>2.9670000000000001</v>
      </c>
      <c r="I548" s="243"/>
      <c r="J548" s="238"/>
      <c r="K548" s="238"/>
      <c r="L548" s="244"/>
      <c r="M548" s="245"/>
      <c r="N548" s="246"/>
      <c r="O548" s="246"/>
      <c r="P548" s="246"/>
      <c r="Q548" s="246"/>
      <c r="R548" s="246"/>
      <c r="S548" s="246"/>
      <c r="T548" s="247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8" t="s">
        <v>196</v>
      </c>
      <c r="AU548" s="248" t="s">
        <v>86</v>
      </c>
      <c r="AV548" s="13" t="s">
        <v>86</v>
      </c>
      <c r="AW548" s="13" t="s">
        <v>32</v>
      </c>
      <c r="AX548" s="13" t="s">
        <v>76</v>
      </c>
      <c r="AY548" s="248" t="s">
        <v>116</v>
      </c>
    </row>
    <row r="549" s="13" customFormat="1">
      <c r="A549" s="13"/>
      <c r="B549" s="237"/>
      <c r="C549" s="238"/>
      <c r="D549" s="239" t="s">
        <v>196</v>
      </c>
      <c r="E549" s="240" t="s">
        <v>1</v>
      </c>
      <c r="F549" s="241" t="s">
        <v>673</v>
      </c>
      <c r="G549" s="238"/>
      <c r="H549" s="242">
        <v>2.2799999999999998</v>
      </c>
      <c r="I549" s="243"/>
      <c r="J549" s="238"/>
      <c r="K549" s="238"/>
      <c r="L549" s="244"/>
      <c r="M549" s="245"/>
      <c r="N549" s="246"/>
      <c r="O549" s="246"/>
      <c r="P549" s="246"/>
      <c r="Q549" s="246"/>
      <c r="R549" s="246"/>
      <c r="S549" s="246"/>
      <c r="T549" s="247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8" t="s">
        <v>196</v>
      </c>
      <c r="AU549" s="248" t="s">
        <v>86</v>
      </c>
      <c r="AV549" s="13" t="s">
        <v>86</v>
      </c>
      <c r="AW549" s="13" t="s">
        <v>32</v>
      </c>
      <c r="AX549" s="13" t="s">
        <v>76</v>
      </c>
      <c r="AY549" s="248" t="s">
        <v>116</v>
      </c>
    </row>
    <row r="550" s="13" customFormat="1">
      <c r="A550" s="13"/>
      <c r="B550" s="237"/>
      <c r="C550" s="238"/>
      <c r="D550" s="239" t="s">
        <v>196</v>
      </c>
      <c r="E550" s="240" t="s">
        <v>1</v>
      </c>
      <c r="F550" s="241" t="s">
        <v>674</v>
      </c>
      <c r="G550" s="238"/>
      <c r="H550" s="242">
        <v>0.82299999999999995</v>
      </c>
      <c r="I550" s="243"/>
      <c r="J550" s="238"/>
      <c r="K550" s="238"/>
      <c r="L550" s="244"/>
      <c r="M550" s="245"/>
      <c r="N550" s="246"/>
      <c r="O550" s="246"/>
      <c r="P550" s="246"/>
      <c r="Q550" s="246"/>
      <c r="R550" s="246"/>
      <c r="S550" s="246"/>
      <c r="T550" s="247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8" t="s">
        <v>196</v>
      </c>
      <c r="AU550" s="248" t="s">
        <v>86</v>
      </c>
      <c r="AV550" s="13" t="s">
        <v>86</v>
      </c>
      <c r="AW550" s="13" t="s">
        <v>32</v>
      </c>
      <c r="AX550" s="13" t="s">
        <v>76</v>
      </c>
      <c r="AY550" s="248" t="s">
        <v>116</v>
      </c>
    </row>
    <row r="551" s="13" customFormat="1">
      <c r="A551" s="13"/>
      <c r="B551" s="237"/>
      <c r="C551" s="238"/>
      <c r="D551" s="239" t="s">
        <v>196</v>
      </c>
      <c r="E551" s="240" t="s">
        <v>1</v>
      </c>
      <c r="F551" s="241" t="s">
        <v>675</v>
      </c>
      <c r="G551" s="238"/>
      <c r="H551" s="242">
        <v>0.72799999999999998</v>
      </c>
      <c r="I551" s="243"/>
      <c r="J551" s="238"/>
      <c r="K551" s="238"/>
      <c r="L551" s="244"/>
      <c r="M551" s="245"/>
      <c r="N551" s="246"/>
      <c r="O551" s="246"/>
      <c r="P551" s="246"/>
      <c r="Q551" s="246"/>
      <c r="R551" s="246"/>
      <c r="S551" s="246"/>
      <c r="T551" s="247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8" t="s">
        <v>196</v>
      </c>
      <c r="AU551" s="248" t="s">
        <v>86</v>
      </c>
      <c r="AV551" s="13" t="s">
        <v>86</v>
      </c>
      <c r="AW551" s="13" t="s">
        <v>32</v>
      </c>
      <c r="AX551" s="13" t="s">
        <v>76</v>
      </c>
      <c r="AY551" s="248" t="s">
        <v>116</v>
      </c>
    </row>
    <row r="552" s="13" customFormat="1">
      <c r="A552" s="13"/>
      <c r="B552" s="237"/>
      <c r="C552" s="238"/>
      <c r="D552" s="239" t="s">
        <v>196</v>
      </c>
      <c r="E552" s="240" t="s">
        <v>1</v>
      </c>
      <c r="F552" s="241" t="s">
        <v>676</v>
      </c>
      <c r="G552" s="238"/>
      <c r="H552" s="242">
        <v>0.34499999999999997</v>
      </c>
      <c r="I552" s="243"/>
      <c r="J552" s="238"/>
      <c r="K552" s="238"/>
      <c r="L552" s="244"/>
      <c r="M552" s="245"/>
      <c r="N552" s="246"/>
      <c r="O552" s="246"/>
      <c r="P552" s="246"/>
      <c r="Q552" s="246"/>
      <c r="R552" s="246"/>
      <c r="S552" s="246"/>
      <c r="T552" s="247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8" t="s">
        <v>196</v>
      </c>
      <c r="AU552" s="248" t="s">
        <v>86</v>
      </c>
      <c r="AV552" s="13" t="s">
        <v>86</v>
      </c>
      <c r="AW552" s="13" t="s">
        <v>32</v>
      </c>
      <c r="AX552" s="13" t="s">
        <v>76</v>
      </c>
      <c r="AY552" s="248" t="s">
        <v>116</v>
      </c>
    </row>
    <row r="553" s="13" customFormat="1">
      <c r="A553" s="13"/>
      <c r="B553" s="237"/>
      <c r="C553" s="238"/>
      <c r="D553" s="239" t="s">
        <v>196</v>
      </c>
      <c r="E553" s="240" t="s">
        <v>1</v>
      </c>
      <c r="F553" s="241" t="s">
        <v>677</v>
      </c>
      <c r="G553" s="238"/>
      <c r="H553" s="242">
        <v>0.45000000000000001</v>
      </c>
      <c r="I553" s="243"/>
      <c r="J553" s="238"/>
      <c r="K553" s="238"/>
      <c r="L553" s="244"/>
      <c r="M553" s="245"/>
      <c r="N553" s="246"/>
      <c r="O553" s="246"/>
      <c r="P553" s="246"/>
      <c r="Q553" s="246"/>
      <c r="R553" s="246"/>
      <c r="S553" s="246"/>
      <c r="T553" s="247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8" t="s">
        <v>196</v>
      </c>
      <c r="AU553" s="248" t="s">
        <v>86</v>
      </c>
      <c r="AV553" s="13" t="s">
        <v>86</v>
      </c>
      <c r="AW553" s="13" t="s">
        <v>32</v>
      </c>
      <c r="AX553" s="13" t="s">
        <v>76</v>
      </c>
      <c r="AY553" s="248" t="s">
        <v>116</v>
      </c>
    </row>
    <row r="554" s="13" customFormat="1">
      <c r="A554" s="13"/>
      <c r="B554" s="237"/>
      <c r="C554" s="238"/>
      <c r="D554" s="239" t="s">
        <v>196</v>
      </c>
      <c r="E554" s="240" t="s">
        <v>1</v>
      </c>
      <c r="F554" s="241" t="s">
        <v>678</v>
      </c>
      <c r="G554" s="238"/>
      <c r="H554" s="242">
        <v>0.45600000000000002</v>
      </c>
      <c r="I554" s="243"/>
      <c r="J554" s="238"/>
      <c r="K554" s="238"/>
      <c r="L554" s="244"/>
      <c r="M554" s="245"/>
      <c r="N554" s="246"/>
      <c r="O554" s="246"/>
      <c r="P554" s="246"/>
      <c r="Q554" s="246"/>
      <c r="R554" s="246"/>
      <c r="S554" s="246"/>
      <c r="T554" s="247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8" t="s">
        <v>196</v>
      </c>
      <c r="AU554" s="248" t="s">
        <v>86</v>
      </c>
      <c r="AV554" s="13" t="s">
        <v>86</v>
      </c>
      <c r="AW554" s="13" t="s">
        <v>32</v>
      </c>
      <c r="AX554" s="13" t="s">
        <v>76</v>
      </c>
      <c r="AY554" s="248" t="s">
        <v>116</v>
      </c>
    </row>
    <row r="555" s="13" customFormat="1">
      <c r="A555" s="13"/>
      <c r="B555" s="237"/>
      <c r="C555" s="238"/>
      <c r="D555" s="239" t="s">
        <v>196</v>
      </c>
      <c r="E555" s="240" t="s">
        <v>1</v>
      </c>
      <c r="F555" s="241" t="s">
        <v>679</v>
      </c>
      <c r="G555" s="238"/>
      <c r="H555" s="242">
        <v>0.27600000000000002</v>
      </c>
      <c r="I555" s="243"/>
      <c r="J555" s="238"/>
      <c r="K555" s="238"/>
      <c r="L555" s="244"/>
      <c r="M555" s="245"/>
      <c r="N555" s="246"/>
      <c r="O555" s="246"/>
      <c r="P555" s="246"/>
      <c r="Q555" s="246"/>
      <c r="R555" s="246"/>
      <c r="S555" s="246"/>
      <c r="T555" s="247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8" t="s">
        <v>196</v>
      </c>
      <c r="AU555" s="248" t="s">
        <v>86</v>
      </c>
      <c r="AV555" s="13" t="s">
        <v>86</v>
      </c>
      <c r="AW555" s="13" t="s">
        <v>32</v>
      </c>
      <c r="AX555" s="13" t="s">
        <v>76</v>
      </c>
      <c r="AY555" s="248" t="s">
        <v>116</v>
      </c>
    </row>
    <row r="556" s="14" customFormat="1">
      <c r="A556" s="14"/>
      <c r="B556" s="249"/>
      <c r="C556" s="250"/>
      <c r="D556" s="239" t="s">
        <v>196</v>
      </c>
      <c r="E556" s="251" t="s">
        <v>1</v>
      </c>
      <c r="F556" s="252" t="s">
        <v>201</v>
      </c>
      <c r="G556" s="250"/>
      <c r="H556" s="253">
        <v>48.434000000000012</v>
      </c>
      <c r="I556" s="254"/>
      <c r="J556" s="250"/>
      <c r="K556" s="250"/>
      <c r="L556" s="255"/>
      <c r="M556" s="256"/>
      <c r="N556" s="257"/>
      <c r="O556" s="257"/>
      <c r="P556" s="257"/>
      <c r="Q556" s="257"/>
      <c r="R556" s="257"/>
      <c r="S556" s="257"/>
      <c r="T556" s="258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9" t="s">
        <v>196</v>
      </c>
      <c r="AU556" s="259" t="s">
        <v>86</v>
      </c>
      <c r="AV556" s="14" t="s">
        <v>126</v>
      </c>
      <c r="AW556" s="14" t="s">
        <v>32</v>
      </c>
      <c r="AX556" s="14" t="s">
        <v>81</v>
      </c>
      <c r="AY556" s="259" t="s">
        <v>116</v>
      </c>
    </row>
    <row r="557" s="2" customFormat="1" ht="24.15" customHeight="1">
      <c r="A557" s="38"/>
      <c r="B557" s="39"/>
      <c r="C557" s="216" t="s">
        <v>680</v>
      </c>
      <c r="D557" s="216" t="s">
        <v>120</v>
      </c>
      <c r="E557" s="217" t="s">
        <v>681</v>
      </c>
      <c r="F557" s="218" t="s">
        <v>682</v>
      </c>
      <c r="G557" s="219" t="s">
        <v>262</v>
      </c>
      <c r="H557" s="220">
        <v>48.433999999999998</v>
      </c>
      <c r="I557" s="221"/>
      <c r="J557" s="222">
        <f>ROUND(I557*H557,2)</f>
        <v>0</v>
      </c>
      <c r="K557" s="223"/>
      <c r="L557" s="44"/>
      <c r="M557" s="224" t="s">
        <v>1</v>
      </c>
      <c r="N557" s="225" t="s">
        <v>41</v>
      </c>
      <c r="O557" s="91"/>
      <c r="P557" s="226">
        <f>O557*H557</f>
        <v>0</v>
      </c>
      <c r="Q557" s="226">
        <v>0</v>
      </c>
      <c r="R557" s="226">
        <f>Q557*H557</f>
        <v>0</v>
      </c>
      <c r="S557" s="226">
        <v>0</v>
      </c>
      <c r="T557" s="227">
        <f>S557*H557</f>
        <v>0</v>
      </c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R557" s="228" t="s">
        <v>126</v>
      </c>
      <c r="AT557" s="228" t="s">
        <v>120</v>
      </c>
      <c r="AU557" s="228" t="s">
        <v>86</v>
      </c>
      <c r="AY557" s="17" t="s">
        <v>116</v>
      </c>
      <c r="BE557" s="229">
        <f>IF(N557="základní",J557,0)</f>
        <v>0</v>
      </c>
      <c r="BF557" s="229">
        <f>IF(N557="snížená",J557,0)</f>
        <v>0</v>
      </c>
      <c r="BG557" s="229">
        <f>IF(N557="zákl. přenesená",J557,0)</f>
        <v>0</v>
      </c>
      <c r="BH557" s="229">
        <f>IF(N557="sníž. přenesená",J557,0)</f>
        <v>0</v>
      </c>
      <c r="BI557" s="229">
        <f>IF(N557="nulová",J557,0)</f>
        <v>0</v>
      </c>
      <c r="BJ557" s="17" t="s">
        <v>81</v>
      </c>
      <c r="BK557" s="229">
        <f>ROUND(I557*H557,2)</f>
        <v>0</v>
      </c>
      <c r="BL557" s="17" t="s">
        <v>126</v>
      </c>
      <c r="BM557" s="228" t="s">
        <v>683</v>
      </c>
    </row>
    <row r="558" s="2" customFormat="1" ht="14.4" customHeight="1">
      <c r="A558" s="38"/>
      <c r="B558" s="39"/>
      <c r="C558" s="216" t="s">
        <v>684</v>
      </c>
      <c r="D558" s="216" t="s">
        <v>120</v>
      </c>
      <c r="E558" s="217" t="s">
        <v>685</v>
      </c>
      <c r="F558" s="218" t="s">
        <v>686</v>
      </c>
      <c r="G558" s="219" t="s">
        <v>256</v>
      </c>
      <c r="H558" s="220">
        <v>0.497</v>
      </c>
      <c r="I558" s="221"/>
      <c r="J558" s="222">
        <f>ROUND(I558*H558,2)</f>
        <v>0</v>
      </c>
      <c r="K558" s="223"/>
      <c r="L558" s="44"/>
      <c r="M558" s="224" t="s">
        <v>1</v>
      </c>
      <c r="N558" s="225" t="s">
        <v>41</v>
      </c>
      <c r="O558" s="91"/>
      <c r="P558" s="226">
        <f>O558*H558</f>
        <v>0</v>
      </c>
      <c r="Q558" s="226">
        <v>1.04528</v>
      </c>
      <c r="R558" s="226">
        <f>Q558*H558</f>
        <v>0.51950415999999999</v>
      </c>
      <c r="S558" s="226">
        <v>0</v>
      </c>
      <c r="T558" s="227">
        <f>S558*H558</f>
        <v>0</v>
      </c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R558" s="228" t="s">
        <v>126</v>
      </c>
      <c r="AT558" s="228" t="s">
        <v>120</v>
      </c>
      <c r="AU558" s="228" t="s">
        <v>86</v>
      </c>
      <c r="AY558" s="17" t="s">
        <v>116</v>
      </c>
      <c r="BE558" s="229">
        <f>IF(N558="základní",J558,0)</f>
        <v>0</v>
      </c>
      <c r="BF558" s="229">
        <f>IF(N558="snížená",J558,0)</f>
        <v>0</v>
      </c>
      <c r="BG558" s="229">
        <f>IF(N558="zákl. přenesená",J558,0)</f>
        <v>0</v>
      </c>
      <c r="BH558" s="229">
        <f>IF(N558="sníž. přenesená",J558,0)</f>
        <v>0</v>
      </c>
      <c r="BI558" s="229">
        <f>IF(N558="nulová",J558,0)</f>
        <v>0</v>
      </c>
      <c r="BJ558" s="17" t="s">
        <v>81</v>
      </c>
      <c r="BK558" s="229">
        <f>ROUND(I558*H558,2)</f>
        <v>0</v>
      </c>
      <c r="BL558" s="17" t="s">
        <v>126</v>
      </c>
      <c r="BM558" s="228" t="s">
        <v>687</v>
      </c>
    </row>
    <row r="559" s="13" customFormat="1">
      <c r="A559" s="13"/>
      <c r="B559" s="237"/>
      <c r="C559" s="238"/>
      <c r="D559" s="239" t="s">
        <v>196</v>
      </c>
      <c r="E559" s="240" t="s">
        <v>1</v>
      </c>
      <c r="F559" s="241" t="s">
        <v>688</v>
      </c>
      <c r="G559" s="238"/>
      <c r="H559" s="242">
        <v>0.497</v>
      </c>
      <c r="I559" s="243"/>
      <c r="J559" s="238"/>
      <c r="K559" s="238"/>
      <c r="L559" s="244"/>
      <c r="M559" s="245"/>
      <c r="N559" s="246"/>
      <c r="O559" s="246"/>
      <c r="P559" s="246"/>
      <c r="Q559" s="246"/>
      <c r="R559" s="246"/>
      <c r="S559" s="246"/>
      <c r="T559" s="247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8" t="s">
        <v>196</v>
      </c>
      <c r="AU559" s="248" t="s">
        <v>86</v>
      </c>
      <c r="AV559" s="13" t="s">
        <v>86</v>
      </c>
      <c r="AW559" s="13" t="s">
        <v>32</v>
      </c>
      <c r="AX559" s="13" t="s">
        <v>81</v>
      </c>
      <c r="AY559" s="248" t="s">
        <v>116</v>
      </c>
    </row>
    <row r="560" s="2" customFormat="1" ht="24.15" customHeight="1">
      <c r="A560" s="38"/>
      <c r="B560" s="39"/>
      <c r="C560" s="216" t="s">
        <v>689</v>
      </c>
      <c r="D560" s="216" t="s">
        <v>120</v>
      </c>
      <c r="E560" s="217" t="s">
        <v>690</v>
      </c>
      <c r="F560" s="218" t="s">
        <v>691</v>
      </c>
      <c r="G560" s="219" t="s">
        <v>256</v>
      </c>
      <c r="H560" s="220">
        <v>0.056000000000000001</v>
      </c>
      <c r="I560" s="221"/>
      <c r="J560" s="222">
        <f>ROUND(I560*H560,2)</f>
        <v>0</v>
      </c>
      <c r="K560" s="223"/>
      <c r="L560" s="44"/>
      <c r="M560" s="224" t="s">
        <v>1</v>
      </c>
      <c r="N560" s="225" t="s">
        <v>41</v>
      </c>
      <c r="O560" s="91"/>
      <c r="P560" s="226">
        <f>O560*H560</f>
        <v>0</v>
      </c>
      <c r="Q560" s="226">
        <v>1.0900000000000001</v>
      </c>
      <c r="R560" s="226">
        <f>Q560*H560</f>
        <v>0.061040000000000004</v>
      </c>
      <c r="S560" s="226">
        <v>0</v>
      </c>
      <c r="T560" s="227">
        <f>S560*H560</f>
        <v>0</v>
      </c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R560" s="228" t="s">
        <v>126</v>
      </c>
      <c r="AT560" s="228" t="s">
        <v>120</v>
      </c>
      <c r="AU560" s="228" t="s">
        <v>86</v>
      </c>
      <c r="AY560" s="17" t="s">
        <v>116</v>
      </c>
      <c r="BE560" s="229">
        <f>IF(N560="základní",J560,0)</f>
        <v>0</v>
      </c>
      <c r="BF560" s="229">
        <f>IF(N560="snížená",J560,0)</f>
        <v>0</v>
      </c>
      <c r="BG560" s="229">
        <f>IF(N560="zákl. přenesená",J560,0)</f>
        <v>0</v>
      </c>
      <c r="BH560" s="229">
        <f>IF(N560="sníž. přenesená",J560,0)</f>
        <v>0</v>
      </c>
      <c r="BI560" s="229">
        <f>IF(N560="nulová",J560,0)</f>
        <v>0</v>
      </c>
      <c r="BJ560" s="17" t="s">
        <v>81</v>
      </c>
      <c r="BK560" s="229">
        <f>ROUND(I560*H560,2)</f>
        <v>0</v>
      </c>
      <c r="BL560" s="17" t="s">
        <v>126</v>
      </c>
      <c r="BM560" s="228" t="s">
        <v>692</v>
      </c>
    </row>
    <row r="561" s="13" customFormat="1">
      <c r="A561" s="13"/>
      <c r="B561" s="237"/>
      <c r="C561" s="238"/>
      <c r="D561" s="239" t="s">
        <v>196</v>
      </c>
      <c r="E561" s="240" t="s">
        <v>1</v>
      </c>
      <c r="F561" s="241" t="s">
        <v>693</v>
      </c>
      <c r="G561" s="238"/>
      <c r="H561" s="242">
        <v>0.056000000000000001</v>
      </c>
      <c r="I561" s="243"/>
      <c r="J561" s="238"/>
      <c r="K561" s="238"/>
      <c r="L561" s="244"/>
      <c r="M561" s="245"/>
      <c r="N561" s="246"/>
      <c r="O561" s="246"/>
      <c r="P561" s="246"/>
      <c r="Q561" s="246"/>
      <c r="R561" s="246"/>
      <c r="S561" s="246"/>
      <c r="T561" s="247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8" t="s">
        <v>196</v>
      </c>
      <c r="AU561" s="248" t="s">
        <v>86</v>
      </c>
      <c r="AV561" s="13" t="s">
        <v>86</v>
      </c>
      <c r="AW561" s="13" t="s">
        <v>32</v>
      </c>
      <c r="AX561" s="13" t="s">
        <v>81</v>
      </c>
      <c r="AY561" s="248" t="s">
        <v>116</v>
      </c>
    </row>
    <row r="562" s="2" customFormat="1" ht="24.15" customHeight="1">
      <c r="A562" s="38"/>
      <c r="B562" s="39"/>
      <c r="C562" s="216" t="s">
        <v>694</v>
      </c>
      <c r="D562" s="216" t="s">
        <v>120</v>
      </c>
      <c r="E562" s="217" t="s">
        <v>695</v>
      </c>
      <c r="F562" s="218" t="s">
        <v>696</v>
      </c>
      <c r="G562" s="219" t="s">
        <v>697</v>
      </c>
      <c r="H562" s="220">
        <v>36.25</v>
      </c>
      <c r="I562" s="221"/>
      <c r="J562" s="222">
        <f>ROUND(I562*H562,2)</f>
        <v>0</v>
      </c>
      <c r="K562" s="223"/>
      <c r="L562" s="44"/>
      <c r="M562" s="224" t="s">
        <v>1</v>
      </c>
      <c r="N562" s="225" t="s">
        <v>41</v>
      </c>
      <c r="O562" s="91"/>
      <c r="P562" s="226">
        <f>O562*H562</f>
        <v>0</v>
      </c>
      <c r="Q562" s="226">
        <v>0.00038000000000000002</v>
      </c>
      <c r="R562" s="226">
        <f>Q562*H562</f>
        <v>0.013775000000000001</v>
      </c>
      <c r="S562" s="226">
        <v>0</v>
      </c>
      <c r="T562" s="227">
        <f>S562*H562</f>
        <v>0</v>
      </c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R562" s="228" t="s">
        <v>126</v>
      </c>
      <c r="AT562" s="228" t="s">
        <v>120</v>
      </c>
      <c r="AU562" s="228" t="s">
        <v>86</v>
      </c>
      <c r="AY562" s="17" t="s">
        <v>116</v>
      </c>
      <c r="BE562" s="229">
        <f>IF(N562="základní",J562,0)</f>
        <v>0</v>
      </c>
      <c r="BF562" s="229">
        <f>IF(N562="snížená",J562,0)</f>
        <v>0</v>
      </c>
      <c r="BG562" s="229">
        <f>IF(N562="zákl. přenesená",J562,0)</f>
        <v>0</v>
      </c>
      <c r="BH562" s="229">
        <f>IF(N562="sníž. přenesená",J562,0)</f>
        <v>0</v>
      </c>
      <c r="BI562" s="229">
        <f>IF(N562="nulová",J562,0)</f>
        <v>0</v>
      </c>
      <c r="BJ562" s="17" t="s">
        <v>81</v>
      </c>
      <c r="BK562" s="229">
        <f>ROUND(I562*H562,2)</f>
        <v>0</v>
      </c>
      <c r="BL562" s="17" t="s">
        <v>126</v>
      </c>
      <c r="BM562" s="228" t="s">
        <v>698</v>
      </c>
    </row>
    <row r="563" s="13" customFormat="1">
      <c r="A563" s="13"/>
      <c r="B563" s="237"/>
      <c r="C563" s="238"/>
      <c r="D563" s="239" t="s">
        <v>196</v>
      </c>
      <c r="E563" s="240" t="s">
        <v>1</v>
      </c>
      <c r="F563" s="241" t="s">
        <v>699</v>
      </c>
      <c r="G563" s="238"/>
      <c r="H563" s="242">
        <v>5</v>
      </c>
      <c r="I563" s="243"/>
      <c r="J563" s="238"/>
      <c r="K563" s="238"/>
      <c r="L563" s="244"/>
      <c r="M563" s="245"/>
      <c r="N563" s="246"/>
      <c r="O563" s="246"/>
      <c r="P563" s="246"/>
      <c r="Q563" s="246"/>
      <c r="R563" s="246"/>
      <c r="S563" s="246"/>
      <c r="T563" s="247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8" t="s">
        <v>196</v>
      </c>
      <c r="AU563" s="248" t="s">
        <v>86</v>
      </c>
      <c r="AV563" s="13" t="s">
        <v>86</v>
      </c>
      <c r="AW563" s="13" t="s">
        <v>32</v>
      </c>
      <c r="AX563" s="13" t="s">
        <v>76</v>
      </c>
      <c r="AY563" s="248" t="s">
        <v>116</v>
      </c>
    </row>
    <row r="564" s="13" customFormat="1">
      <c r="A564" s="13"/>
      <c r="B564" s="237"/>
      <c r="C564" s="238"/>
      <c r="D564" s="239" t="s">
        <v>196</v>
      </c>
      <c r="E564" s="240" t="s">
        <v>1</v>
      </c>
      <c r="F564" s="241" t="s">
        <v>700</v>
      </c>
      <c r="G564" s="238"/>
      <c r="H564" s="242">
        <v>16.5</v>
      </c>
      <c r="I564" s="243"/>
      <c r="J564" s="238"/>
      <c r="K564" s="238"/>
      <c r="L564" s="244"/>
      <c r="M564" s="245"/>
      <c r="N564" s="246"/>
      <c r="O564" s="246"/>
      <c r="P564" s="246"/>
      <c r="Q564" s="246"/>
      <c r="R564" s="246"/>
      <c r="S564" s="246"/>
      <c r="T564" s="247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8" t="s">
        <v>196</v>
      </c>
      <c r="AU564" s="248" t="s">
        <v>86</v>
      </c>
      <c r="AV564" s="13" t="s">
        <v>86</v>
      </c>
      <c r="AW564" s="13" t="s">
        <v>32</v>
      </c>
      <c r="AX564" s="13" t="s">
        <v>76</v>
      </c>
      <c r="AY564" s="248" t="s">
        <v>116</v>
      </c>
    </row>
    <row r="565" s="13" customFormat="1">
      <c r="A565" s="13"/>
      <c r="B565" s="237"/>
      <c r="C565" s="238"/>
      <c r="D565" s="239" t="s">
        <v>196</v>
      </c>
      <c r="E565" s="240" t="s">
        <v>1</v>
      </c>
      <c r="F565" s="241" t="s">
        <v>701</v>
      </c>
      <c r="G565" s="238"/>
      <c r="H565" s="242">
        <v>2.25</v>
      </c>
      <c r="I565" s="243"/>
      <c r="J565" s="238"/>
      <c r="K565" s="238"/>
      <c r="L565" s="244"/>
      <c r="M565" s="245"/>
      <c r="N565" s="246"/>
      <c r="O565" s="246"/>
      <c r="P565" s="246"/>
      <c r="Q565" s="246"/>
      <c r="R565" s="246"/>
      <c r="S565" s="246"/>
      <c r="T565" s="247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8" t="s">
        <v>196</v>
      </c>
      <c r="AU565" s="248" t="s">
        <v>86</v>
      </c>
      <c r="AV565" s="13" t="s">
        <v>86</v>
      </c>
      <c r="AW565" s="13" t="s">
        <v>32</v>
      </c>
      <c r="AX565" s="13" t="s">
        <v>76</v>
      </c>
      <c r="AY565" s="248" t="s">
        <v>116</v>
      </c>
    </row>
    <row r="566" s="13" customFormat="1">
      <c r="A566" s="13"/>
      <c r="B566" s="237"/>
      <c r="C566" s="238"/>
      <c r="D566" s="239" t="s">
        <v>196</v>
      </c>
      <c r="E566" s="240" t="s">
        <v>1</v>
      </c>
      <c r="F566" s="241" t="s">
        <v>702</v>
      </c>
      <c r="G566" s="238"/>
      <c r="H566" s="242">
        <v>7.5</v>
      </c>
      <c r="I566" s="243"/>
      <c r="J566" s="238"/>
      <c r="K566" s="238"/>
      <c r="L566" s="244"/>
      <c r="M566" s="245"/>
      <c r="N566" s="246"/>
      <c r="O566" s="246"/>
      <c r="P566" s="246"/>
      <c r="Q566" s="246"/>
      <c r="R566" s="246"/>
      <c r="S566" s="246"/>
      <c r="T566" s="247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8" t="s">
        <v>196</v>
      </c>
      <c r="AU566" s="248" t="s">
        <v>86</v>
      </c>
      <c r="AV566" s="13" t="s">
        <v>86</v>
      </c>
      <c r="AW566" s="13" t="s">
        <v>32</v>
      </c>
      <c r="AX566" s="13" t="s">
        <v>76</v>
      </c>
      <c r="AY566" s="248" t="s">
        <v>116</v>
      </c>
    </row>
    <row r="567" s="13" customFormat="1">
      <c r="A567" s="13"/>
      <c r="B567" s="237"/>
      <c r="C567" s="238"/>
      <c r="D567" s="239" t="s">
        <v>196</v>
      </c>
      <c r="E567" s="240" t="s">
        <v>1</v>
      </c>
      <c r="F567" s="241" t="s">
        <v>703</v>
      </c>
      <c r="G567" s="238"/>
      <c r="H567" s="242">
        <v>4</v>
      </c>
      <c r="I567" s="243"/>
      <c r="J567" s="238"/>
      <c r="K567" s="238"/>
      <c r="L567" s="244"/>
      <c r="M567" s="245"/>
      <c r="N567" s="246"/>
      <c r="O567" s="246"/>
      <c r="P567" s="246"/>
      <c r="Q567" s="246"/>
      <c r="R567" s="246"/>
      <c r="S567" s="246"/>
      <c r="T567" s="247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8" t="s">
        <v>196</v>
      </c>
      <c r="AU567" s="248" t="s">
        <v>86</v>
      </c>
      <c r="AV567" s="13" t="s">
        <v>86</v>
      </c>
      <c r="AW567" s="13" t="s">
        <v>32</v>
      </c>
      <c r="AX567" s="13" t="s">
        <v>76</v>
      </c>
      <c r="AY567" s="248" t="s">
        <v>116</v>
      </c>
    </row>
    <row r="568" s="13" customFormat="1">
      <c r="A568" s="13"/>
      <c r="B568" s="237"/>
      <c r="C568" s="238"/>
      <c r="D568" s="239" t="s">
        <v>196</v>
      </c>
      <c r="E568" s="240" t="s">
        <v>1</v>
      </c>
      <c r="F568" s="241" t="s">
        <v>81</v>
      </c>
      <c r="G568" s="238"/>
      <c r="H568" s="242">
        <v>1</v>
      </c>
      <c r="I568" s="243"/>
      <c r="J568" s="238"/>
      <c r="K568" s="238"/>
      <c r="L568" s="244"/>
      <c r="M568" s="245"/>
      <c r="N568" s="246"/>
      <c r="O568" s="246"/>
      <c r="P568" s="246"/>
      <c r="Q568" s="246"/>
      <c r="R568" s="246"/>
      <c r="S568" s="246"/>
      <c r="T568" s="247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8" t="s">
        <v>196</v>
      </c>
      <c r="AU568" s="248" t="s">
        <v>86</v>
      </c>
      <c r="AV568" s="13" t="s">
        <v>86</v>
      </c>
      <c r="AW568" s="13" t="s">
        <v>32</v>
      </c>
      <c r="AX568" s="13" t="s">
        <v>76</v>
      </c>
      <c r="AY568" s="248" t="s">
        <v>116</v>
      </c>
    </row>
    <row r="569" s="14" customFormat="1">
      <c r="A569" s="14"/>
      <c r="B569" s="249"/>
      <c r="C569" s="250"/>
      <c r="D569" s="239" t="s">
        <v>196</v>
      </c>
      <c r="E569" s="251" t="s">
        <v>1</v>
      </c>
      <c r="F569" s="252" t="s">
        <v>201</v>
      </c>
      <c r="G569" s="250"/>
      <c r="H569" s="253">
        <v>36.25</v>
      </c>
      <c r="I569" s="254"/>
      <c r="J569" s="250"/>
      <c r="K569" s="250"/>
      <c r="L569" s="255"/>
      <c r="M569" s="256"/>
      <c r="N569" s="257"/>
      <c r="O569" s="257"/>
      <c r="P569" s="257"/>
      <c r="Q569" s="257"/>
      <c r="R569" s="257"/>
      <c r="S569" s="257"/>
      <c r="T569" s="258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9" t="s">
        <v>196</v>
      </c>
      <c r="AU569" s="259" t="s">
        <v>86</v>
      </c>
      <c r="AV569" s="14" t="s">
        <v>126</v>
      </c>
      <c r="AW569" s="14" t="s">
        <v>32</v>
      </c>
      <c r="AX569" s="14" t="s">
        <v>81</v>
      </c>
      <c r="AY569" s="259" t="s">
        <v>116</v>
      </c>
    </row>
    <row r="570" s="2" customFormat="1" ht="24.15" customHeight="1">
      <c r="A570" s="38"/>
      <c r="B570" s="39"/>
      <c r="C570" s="216" t="s">
        <v>704</v>
      </c>
      <c r="D570" s="216" t="s">
        <v>120</v>
      </c>
      <c r="E570" s="217" t="s">
        <v>705</v>
      </c>
      <c r="F570" s="218" t="s">
        <v>706</v>
      </c>
      <c r="G570" s="219" t="s">
        <v>262</v>
      </c>
      <c r="H570" s="220">
        <v>31.056999999999999</v>
      </c>
      <c r="I570" s="221"/>
      <c r="J570" s="222">
        <f>ROUND(I570*H570,2)</f>
        <v>0</v>
      </c>
      <c r="K570" s="223"/>
      <c r="L570" s="44"/>
      <c r="M570" s="224" t="s">
        <v>1</v>
      </c>
      <c r="N570" s="225" t="s">
        <v>41</v>
      </c>
      <c r="O570" s="91"/>
      <c r="P570" s="226">
        <f>O570*H570</f>
        <v>0</v>
      </c>
      <c r="Q570" s="226">
        <v>0.0012600000000000001</v>
      </c>
      <c r="R570" s="226">
        <f>Q570*H570</f>
        <v>0.039131819999999998</v>
      </c>
      <c r="S570" s="226">
        <v>0</v>
      </c>
      <c r="T570" s="227">
        <f>S570*H570</f>
        <v>0</v>
      </c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R570" s="228" t="s">
        <v>126</v>
      </c>
      <c r="AT570" s="228" t="s">
        <v>120</v>
      </c>
      <c r="AU570" s="228" t="s">
        <v>86</v>
      </c>
      <c r="AY570" s="17" t="s">
        <v>116</v>
      </c>
      <c r="BE570" s="229">
        <f>IF(N570="základní",J570,0)</f>
        <v>0</v>
      </c>
      <c r="BF570" s="229">
        <f>IF(N570="snížená",J570,0)</f>
        <v>0</v>
      </c>
      <c r="BG570" s="229">
        <f>IF(N570="zákl. přenesená",J570,0)</f>
        <v>0</v>
      </c>
      <c r="BH570" s="229">
        <f>IF(N570="sníž. přenesená",J570,0)</f>
        <v>0</v>
      </c>
      <c r="BI570" s="229">
        <f>IF(N570="nulová",J570,0)</f>
        <v>0</v>
      </c>
      <c r="BJ570" s="17" t="s">
        <v>81</v>
      </c>
      <c r="BK570" s="229">
        <f>ROUND(I570*H570,2)</f>
        <v>0</v>
      </c>
      <c r="BL570" s="17" t="s">
        <v>126</v>
      </c>
      <c r="BM570" s="228" t="s">
        <v>707</v>
      </c>
    </row>
    <row r="571" s="13" customFormat="1">
      <c r="A571" s="13"/>
      <c r="B571" s="237"/>
      <c r="C571" s="238"/>
      <c r="D571" s="239" t="s">
        <v>196</v>
      </c>
      <c r="E571" s="240" t="s">
        <v>1</v>
      </c>
      <c r="F571" s="241" t="s">
        <v>708</v>
      </c>
      <c r="G571" s="238"/>
      <c r="H571" s="242">
        <v>1.6739999999999999</v>
      </c>
      <c r="I571" s="243"/>
      <c r="J571" s="238"/>
      <c r="K571" s="238"/>
      <c r="L571" s="244"/>
      <c r="M571" s="245"/>
      <c r="N571" s="246"/>
      <c r="O571" s="246"/>
      <c r="P571" s="246"/>
      <c r="Q571" s="246"/>
      <c r="R571" s="246"/>
      <c r="S571" s="246"/>
      <c r="T571" s="247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8" t="s">
        <v>196</v>
      </c>
      <c r="AU571" s="248" t="s">
        <v>86</v>
      </c>
      <c r="AV571" s="13" t="s">
        <v>86</v>
      </c>
      <c r="AW571" s="13" t="s">
        <v>32</v>
      </c>
      <c r="AX571" s="13" t="s">
        <v>76</v>
      </c>
      <c r="AY571" s="248" t="s">
        <v>116</v>
      </c>
    </row>
    <row r="572" s="13" customFormat="1">
      <c r="A572" s="13"/>
      <c r="B572" s="237"/>
      <c r="C572" s="238"/>
      <c r="D572" s="239" t="s">
        <v>196</v>
      </c>
      <c r="E572" s="240" t="s">
        <v>1</v>
      </c>
      <c r="F572" s="241" t="s">
        <v>709</v>
      </c>
      <c r="G572" s="238"/>
      <c r="H572" s="242">
        <v>0.68400000000000005</v>
      </c>
      <c r="I572" s="243"/>
      <c r="J572" s="238"/>
      <c r="K572" s="238"/>
      <c r="L572" s="244"/>
      <c r="M572" s="245"/>
      <c r="N572" s="246"/>
      <c r="O572" s="246"/>
      <c r="P572" s="246"/>
      <c r="Q572" s="246"/>
      <c r="R572" s="246"/>
      <c r="S572" s="246"/>
      <c r="T572" s="247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8" t="s">
        <v>196</v>
      </c>
      <c r="AU572" s="248" t="s">
        <v>86</v>
      </c>
      <c r="AV572" s="13" t="s">
        <v>86</v>
      </c>
      <c r="AW572" s="13" t="s">
        <v>32</v>
      </c>
      <c r="AX572" s="13" t="s">
        <v>76</v>
      </c>
      <c r="AY572" s="248" t="s">
        <v>116</v>
      </c>
    </row>
    <row r="573" s="13" customFormat="1">
      <c r="A573" s="13"/>
      <c r="B573" s="237"/>
      <c r="C573" s="238"/>
      <c r="D573" s="239" t="s">
        <v>196</v>
      </c>
      <c r="E573" s="240" t="s">
        <v>1</v>
      </c>
      <c r="F573" s="241" t="s">
        <v>710</v>
      </c>
      <c r="G573" s="238"/>
      <c r="H573" s="242">
        <v>2.52</v>
      </c>
      <c r="I573" s="243"/>
      <c r="J573" s="238"/>
      <c r="K573" s="238"/>
      <c r="L573" s="244"/>
      <c r="M573" s="245"/>
      <c r="N573" s="246"/>
      <c r="O573" s="246"/>
      <c r="P573" s="246"/>
      <c r="Q573" s="246"/>
      <c r="R573" s="246"/>
      <c r="S573" s="246"/>
      <c r="T573" s="247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8" t="s">
        <v>196</v>
      </c>
      <c r="AU573" s="248" t="s">
        <v>86</v>
      </c>
      <c r="AV573" s="13" t="s">
        <v>86</v>
      </c>
      <c r="AW573" s="13" t="s">
        <v>32</v>
      </c>
      <c r="AX573" s="13" t="s">
        <v>76</v>
      </c>
      <c r="AY573" s="248" t="s">
        <v>116</v>
      </c>
    </row>
    <row r="574" s="13" customFormat="1">
      <c r="A574" s="13"/>
      <c r="B574" s="237"/>
      <c r="C574" s="238"/>
      <c r="D574" s="239" t="s">
        <v>196</v>
      </c>
      <c r="E574" s="240" t="s">
        <v>1</v>
      </c>
      <c r="F574" s="241" t="s">
        <v>711</v>
      </c>
      <c r="G574" s="238"/>
      <c r="H574" s="242">
        <v>1.4039999999999999</v>
      </c>
      <c r="I574" s="243"/>
      <c r="J574" s="238"/>
      <c r="K574" s="238"/>
      <c r="L574" s="244"/>
      <c r="M574" s="245"/>
      <c r="N574" s="246"/>
      <c r="O574" s="246"/>
      <c r="P574" s="246"/>
      <c r="Q574" s="246"/>
      <c r="R574" s="246"/>
      <c r="S574" s="246"/>
      <c r="T574" s="247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8" t="s">
        <v>196</v>
      </c>
      <c r="AU574" s="248" t="s">
        <v>86</v>
      </c>
      <c r="AV574" s="13" t="s">
        <v>86</v>
      </c>
      <c r="AW574" s="13" t="s">
        <v>32</v>
      </c>
      <c r="AX574" s="13" t="s">
        <v>76</v>
      </c>
      <c r="AY574" s="248" t="s">
        <v>116</v>
      </c>
    </row>
    <row r="575" s="13" customFormat="1">
      <c r="A575" s="13"/>
      <c r="B575" s="237"/>
      <c r="C575" s="238"/>
      <c r="D575" s="239" t="s">
        <v>196</v>
      </c>
      <c r="E575" s="240" t="s">
        <v>1</v>
      </c>
      <c r="F575" s="241" t="s">
        <v>712</v>
      </c>
      <c r="G575" s="238"/>
      <c r="H575" s="242">
        <v>1.2150000000000001</v>
      </c>
      <c r="I575" s="243"/>
      <c r="J575" s="238"/>
      <c r="K575" s="238"/>
      <c r="L575" s="244"/>
      <c r="M575" s="245"/>
      <c r="N575" s="246"/>
      <c r="O575" s="246"/>
      <c r="P575" s="246"/>
      <c r="Q575" s="246"/>
      <c r="R575" s="246"/>
      <c r="S575" s="246"/>
      <c r="T575" s="247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8" t="s">
        <v>196</v>
      </c>
      <c r="AU575" s="248" t="s">
        <v>86</v>
      </c>
      <c r="AV575" s="13" t="s">
        <v>86</v>
      </c>
      <c r="AW575" s="13" t="s">
        <v>32</v>
      </c>
      <c r="AX575" s="13" t="s">
        <v>76</v>
      </c>
      <c r="AY575" s="248" t="s">
        <v>116</v>
      </c>
    </row>
    <row r="576" s="13" customFormat="1">
      <c r="A576" s="13"/>
      <c r="B576" s="237"/>
      <c r="C576" s="238"/>
      <c r="D576" s="239" t="s">
        <v>196</v>
      </c>
      <c r="E576" s="240" t="s">
        <v>1</v>
      </c>
      <c r="F576" s="241" t="s">
        <v>713</v>
      </c>
      <c r="G576" s="238"/>
      <c r="H576" s="242">
        <v>1.125</v>
      </c>
      <c r="I576" s="243"/>
      <c r="J576" s="238"/>
      <c r="K576" s="238"/>
      <c r="L576" s="244"/>
      <c r="M576" s="245"/>
      <c r="N576" s="246"/>
      <c r="O576" s="246"/>
      <c r="P576" s="246"/>
      <c r="Q576" s="246"/>
      <c r="R576" s="246"/>
      <c r="S576" s="246"/>
      <c r="T576" s="247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8" t="s">
        <v>196</v>
      </c>
      <c r="AU576" s="248" t="s">
        <v>86</v>
      </c>
      <c r="AV576" s="13" t="s">
        <v>86</v>
      </c>
      <c r="AW576" s="13" t="s">
        <v>32</v>
      </c>
      <c r="AX576" s="13" t="s">
        <v>76</v>
      </c>
      <c r="AY576" s="248" t="s">
        <v>116</v>
      </c>
    </row>
    <row r="577" s="15" customFormat="1">
      <c r="A577" s="15"/>
      <c r="B577" s="260"/>
      <c r="C577" s="261"/>
      <c r="D577" s="239" t="s">
        <v>196</v>
      </c>
      <c r="E577" s="262" t="s">
        <v>1</v>
      </c>
      <c r="F577" s="263" t="s">
        <v>714</v>
      </c>
      <c r="G577" s="261"/>
      <c r="H577" s="264">
        <v>8.6219999999999999</v>
      </c>
      <c r="I577" s="265"/>
      <c r="J577" s="261"/>
      <c r="K577" s="261"/>
      <c r="L577" s="266"/>
      <c r="M577" s="267"/>
      <c r="N577" s="268"/>
      <c r="O577" s="268"/>
      <c r="P577" s="268"/>
      <c r="Q577" s="268"/>
      <c r="R577" s="268"/>
      <c r="S577" s="268"/>
      <c r="T577" s="269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70" t="s">
        <v>196</v>
      </c>
      <c r="AU577" s="270" t="s">
        <v>86</v>
      </c>
      <c r="AV577" s="15" t="s">
        <v>119</v>
      </c>
      <c r="AW577" s="15" t="s">
        <v>32</v>
      </c>
      <c r="AX577" s="15" t="s">
        <v>76</v>
      </c>
      <c r="AY577" s="270" t="s">
        <v>116</v>
      </c>
    </row>
    <row r="578" s="13" customFormat="1">
      <c r="A578" s="13"/>
      <c r="B578" s="237"/>
      <c r="C578" s="238"/>
      <c r="D578" s="239" t="s">
        <v>196</v>
      </c>
      <c r="E578" s="240" t="s">
        <v>1</v>
      </c>
      <c r="F578" s="241" t="s">
        <v>715</v>
      </c>
      <c r="G578" s="238"/>
      <c r="H578" s="242">
        <v>1.675</v>
      </c>
      <c r="I578" s="243"/>
      <c r="J578" s="238"/>
      <c r="K578" s="238"/>
      <c r="L578" s="244"/>
      <c r="M578" s="245"/>
      <c r="N578" s="246"/>
      <c r="O578" s="246"/>
      <c r="P578" s="246"/>
      <c r="Q578" s="246"/>
      <c r="R578" s="246"/>
      <c r="S578" s="246"/>
      <c r="T578" s="247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8" t="s">
        <v>196</v>
      </c>
      <c r="AU578" s="248" t="s">
        <v>86</v>
      </c>
      <c r="AV578" s="13" t="s">
        <v>86</v>
      </c>
      <c r="AW578" s="13" t="s">
        <v>32</v>
      </c>
      <c r="AX578" s="13" t="s">
        <v>76</v>
      </c>
      <c r="AY578" s="248" t="s">
        <v>116</v>
      </c>
    </row>
    <row r="579" s="13" customFormat="1">
      <c r="A579" s="13"/>
      <c r="B579" s="237"/>
      <c r="C579" s="238"/>
      <c r="D579" s="239" t="s">
        <v>196</v>
      </c>
      <c r="E579" s="240" t="s">
        <v>1</v>
      </c>
      <c r="F579" s="241" t="s">
        <v>716</v>
      </c>
      <c r="G579" s="238"/>
      <c r="H579" s="242">
        <v>3.1429999999999998</v>
      </c>
      <c r="I579" s="243"/>
      <c r="J579" s="238"/>
      <c r="K579" s="238"/>
      <c r="L579" s="244"/>
      <c r="M579" s="245"/>
      <c r="N579" s="246"/>
      <c r="O579" s="246"/>
      <c r="P579" s="246"/>
      <c r="Q579" s="246"/>
      <c r="R579" s="246"/>
      <c r="S579" s="246"/>
      <c r="T579" s="247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8" t="s">
        <v>196</v>
      </c>
      <c r="AU579" s="248" t="s">
        <v>86</v>
      </c>
      <c r="AV579" s="13" t="s">
        <v>86</v>
      </c>
      <c r="AW579" s="13" t="s">
        <v>32</v>
      </c>
      <c r="AX579" s="13" t="s">
        <v>76</v>
      </c>
      <c r="AY579" s="248" t="s">
        <v>116</v>
      </c>
    </row>
    <row r="580" s="13" customFormat="1">
      <c r="A580" s="13"/>
      <c r="B580" s="237"/>
      <c r="C580" s="238"/>
      <c r="D580" s="239" t="s">
        <v>196</v>
      </c>
      <c r="E580" s="240" t="s">
        <v>1</v>
      </c>
      <c r="F580" s="241" t="s">
        <v>717</v>
      </c>
      <c r="G580" s="238"/>
      <c r="H580" s="242">
        <v>0.98099999999999998</v>
      </c>
      <c r="I580" s="243"/>
      <c r="J580" s="238"/>
      <c r="K580" s="238"/>
      <c r="L580" s="244"/>
      <c r="M580" s="245"/>
      <c r="N580" s="246"/>
      <c r="O580" s="246"/>
      <c r="P580" s="246"/>
      <c r="Q580" s="246"/>
      <c r="R580" s="246"/>
      <c r="S580" s="246"/>
      <c r="T580" s="247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8" t="s">
        <v>196</v>
      </c>
      <c r="AU580" s="248" t="s">
        <v>86</v>
      </c>
      <c r="AV580" s="13" t="s">
        <v>86</v>
      </c>
      <c r="AW580" s="13" t="s">
        <v>32</v>
      </c>
      <c r="AX580" s="13" t="s">
        <v>76</v>
      </c>
      <c r="AY580" s="248" t="s">
        <v>116</v>
      </c>
    </row>
    <row r="581" s="13" customFormat="1">
      <c r="A581" s="13"/>
      <c r="B581" s="237"/>
      <c r="C581" s="238"/>
      <c r="D581" s="239" t="s">
        <v>196</v>
      </c>
      <c r="E581" s="240" t="s">
        <v>1</v>
      </c>
      <c r="F581" s="241" t="s">
        <v>718</v>
      </c>
      <c r="G581" s="238"/>
      <c r="H581" s="242">
        <v>1.869</v>
      </c>
      <c r="I581" s="243"/>
      <c r="J581" s="238"/>
      <c r="K581" s="238"/>
      <c r="L581" s="244"/>
      <c r="M581" s="245"/>
      <c r="N581" s="246"/>
      <c r="O581" s="246"/>
      <c r="P581" s="246"/>
      <c r="Q581" s="246"/>
      <c r="R581" s="246"/>
      <c r="S581" s="246"/>
      <c r="T581" s="247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8" t="s">
        <v>196</v>
      </c>
      <c r="AU581" s="248" t="s">
        <v>86</v>
      </c>
      <c r="AV581" s="13" t="s">
        <v>86</v>
      </c>
      <c r="AW581" s="13" t="s">
        <v>32</v>
      </c>
      <c r="AX581" s="13" t="s">
        <v>76</v>
      </c>
      <c r="AY581" s="248" t="s">
        <v>116</v>
      </c>
    </row>
    <row r="582" s="15" customFormat="1">
      <c r="A582" s="15"/>
      <c r="B582" s="260"/>
      <c r="C582" s="261"/>
      <c r="D582" s="239" t="s">
        <v>196</v>
      </c>
      <c r="E582" s="262" t="s">
        <v>1</v>
      </c>
      <c r="F582" s="263" t="s">
        <v>400</v>
      </c>
      <c r="G582" s="261"/>
      <c r="H582" s="264">
        <v>7.6680000000000001</v>
      </c>
      <c r="I582" s="265"/>
      <c r="J582" s="261"/>
      <c r="K582" s="261"/>
      <c r="L582" s="266"/>
      <c r="M582" s="267"/>
      <c r="N582" s="268"/>
      <c r="O582" s="268"/>
      <c r="P582" s="268"/>
      <c r="Q582" s="268"/>
      <c r="R582" s="268"/>
      <c r="S582" s="268"/>
      <c r="T582" s="269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70" t="s">
        <v>196</v>
      </c>
      <c r="AU582" s="270" t="s">
        <v>86</v>
      </c>
      <c r="AV582" s="15" t="s">
        <v>119</v>
      </c>
      <c r="AW582" s="15" t="s">
        <v>32</v>
      </c>
      <c r="AX582" s="15" t="s">
        <v>76</v>
      </c>
      <c r="AY582" s="270" t="s">
        <v>116</v>
      </c>
    </row>
    <row r="583" s="13" customFormat="1">
      <c r="A583" s="13"/>
      <c r="B583" s="237"/>
      <c r="C583" s="238"/>
      <c r="D583" s="239" t="s">
        <v>196</v>
      </c>
      <c r="E583" s="240" t="s">
        <v>1</v>
      </c>
      <c r="F583" s="241" t="s">
        <v>719</v>
      </c>
      <c r="G583" s="238"/>
      <c r="H583" s="242">
        <v>1.675</v>
      </c>
      <c r="I583" s="243"/>
      <c r="J583" s="238"/>
      <c r="K583" s="238"/>
      <c r="L583" s="244"/>
      <c r="M583" s="245"/>
      <c r="N583" s="246"/>
      <c r="O583" s="246"/>
      <c r="P583" s="246"/>
      <c r="Q583" s="246"/>
      <c r="R583" s="246"/>
      <c r="S583" s="246"/>
      <c r="T583" s="247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48" t="s">
        <v>196</v>
      </c>
      <c r="AU583" s="248" t="s">
        <v>86</v>
      </c>
      <c r="AV583" s="13" t="s">
        <v>86</v>
      </c>
      <c r="AW583" s="13" t="s">
        <v>32</v>
      </c>
      <c r="AX583" s="13" t="s">
        <v>76</v>
      </c>
      <c r="AY583" s="248" t="s">
        <v>116</v>
      </c>
    </row>
    <row r="584" s="13" customFormat="1">
      <c r="A584" s="13"/>
      <c r="B584" s="237"/>
      <c r="C584" s="238"/>
      <c r="D584" s="239" t="s">
        <v>196</v>
      </c>
      <c r="E584" s="240" t="s">
        <v>1</v>
      </c>
      <c r="F584" s="241" t="s">
        <v>720</v>
      </c>
      <c r="G584" s="238"/>
      <c r="H584" s="242">
        <v>3.1429999999999998</v>
      </c>
      <c r="I584" s="243"/>
      <c r="J584" s="238"/>
      <c r="K584" s="238"/>
      <c r="L584" s="244"/>
      <c r="M584" s="245"/>
      <c r="N584" s="246"/>
      <c r="O584" s="246"/>
      <c r="P584" s="246"/>
      <c r="Q584" s="246"/>
      <c r="R584" s="246"/>
      <c r="S584" s="246"/>
      <c r="T584" s="247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8" t="s">
        <v>196</v>
      </c>
      <c r="AU584" s="248" t="s">
        <v>86</v>
      </c>
      <c r="AV584" s="13" t="s">
        <v>86</v>
      </c>
      <c r="AW584" s="13" t="s">
        <v>32</v>
      </c>
      <c r="AX584" s="13" t="s">
        <v>76</v>
      </c>
      <c r="AY584" s="248" t="s">
        <v>116</v>
      </c>
    </row>
    <row r="585" s="13" customFormat="1">
      <c r="A585" s="13"/>
      <c r="B585" s="237"/>
      <c r="C585" s="238"/>
      <c r="D585" s="239" t="s">
        <v>196</v>
      </c>
      <c r="E585" s="240" t="s">
        <v>1</v>
      </c>
      <c r="F585" s="241" t="s">
        <v>717</v>
      </c>
      <c r="G585" s="238"/>
      <c r="H585" s="242">
        <v>0.98099999999999998</v>
      </c>
      <c r="I585" s="243"/>
      <c r="J585" s="238"/>
      <c r="K585" s="238"/>
      <c r="L585" s="244"/>
      <c r="M585" s="245"/>
      <c r="N585" s="246"/>
      <c r="O585" s="246"/>
      <c r="P585" s="246"/>
      <c r="Q585" s="246"/>
      <c r="R585" s="246"/>
      <c r="S585" s="246"/>
      <c r="T585" s="247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8" t="s">
        <v>196</v>
      </c>
      <c r="AU585" s="248" t="s">
        <v>86</v>
      </c>
      <c r="AV585" s="13" t="s">
        <v>86</v>
      </c>
      <c r="AW585" s="13" t="s">
        <v>32</v>
      </c>
      <c r="AX585" s="13" t="s">
        <v>76</v>
      </c>
      <c r="AY585" s="248" t="s">
        <v>116</v>
      </c>
    </row>
    <row r="586" s="13" customFormat="1">
      <c r="A586" s="13"/>
      <c r="B586" s="237"/>
      <c r="C586" s="238"/>
      <c r="D586" s="239" t="s">
        <v>196</v>
      </c>
      <c r="E586" s="240" t="s">
        <v>1</v>
      </c>
      <c r="F586" s="241" t="s">
        <v>718</v>
      </c>
      <c r="G586" s="238"/>
      <c r="H586" s="242">
        <v>1.869</v>
      </c>
      <c r="I586" s="243"/>
      <c r="J586" s="238"/>
      <c r="K586" s="238"/>
      <c r="L586" s="244"/>
      <c r="M586" s="245"/>
      <c r="N586" s="246"/>
      <c r="O586" s="246"/>
      <c r="P586" s="246"/>
      <c r="Q586" s="246"/>
      <c r="R586" s="246"/>
      <c r="S586" s="246"/>
      <c r="T586" s="247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8" t="s">
        <v>196</v>
      </c>
      <c r="AU586" s="248" t="s">
        <v>86</v>
      </c>
      <c r="AV586" s="13" t="s">
        <v>86</v>
      </c>
      <c r="AW586" s="13" t="s">
        <v>32</v>
      </c>
      <c r="AX586" s="13" t="s">
        <v>76</v>
      </c>
      <c r="AY586" s="248" t="s">
        <v>116</v>
      </c>
    </row>
    <row r="587" s="15" customFormat="1">
      <c r="A587" s="15"/>
      <c r="B587" s="260"/>
      <c r="C587" s="261"/>
      <c r="D587" s="239" t="s">
        <v>196</v>
      </c>
      <c r="E587" s="262" t="s">
        <v>1</v>
      </c>
      <c r="F587" s="263" t="s">
        <v>400</v>
      </c>
      <c r="G587" s="261"/>
      <c r="H587" s="264">
        <v>7.6680000000000001</v>
      </c>
      <c r="I587" s="265"/>
      <c r="J587" s="261"/>
      <c r="K587" s="261"/>
      <c r="L587" s="266"/>
      <c r="M587" s="267"/>
      <c r="N587" s="268"/>
      <c r="O587" s="268"/>
      <c r="P587" s="268"/>
      <c r="Q587" s="268"/>
      <c r="R587" s="268"/>
      <c r="S587" s="268"/>
      <c r="T587" s="269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T587" s="270" t="s">
        <v>196</v>
      </c>
      <c r="AU587" s="270" t="s">
        <v>86</v>
      </c>
      <c r="AV587" s="15" t="s">
        <v>119</v>
      </c>
      <c r="AW587" s="15" t="s">
        <v>32</v>
      </c>
      <c r="AX587" s="15" t="s">
        <v>76</v>
      </c>
      <c r="AY587" s="270" t="s">
        <v>116</v>
      </c>
    </row>
    <row r="588" s="13" customFormat="1">
      <c r="A588" s="13"/>
      <c r="B588" s="237"/>
      <c r="C588" s="238"/>
      <c r="D588" s="239" t="s">
        <v>196</v>
      </c>
      <c r="E588" s="240" t="s">
        <v>1</v>
      </c>
      <c r="F588" s="241" t="s">
        <v>721</v>
      </c>
      <c r="G588" s="238"/>
      <c r="H588" s="242">
        <v>1.861</v>
      </c>
      <c r="I588" s="243"/>
      <c r="J588" s="238"/>
      <c r="K588" s="238"/>
      <c r="L588" s="244"/>
      <c r="M588" s="245"/>
      <c r="N588" s="246"/>
      <c r="O588" s="246"/>
      <c r="P588" s="246"/>
      <c r="Q588" s="246"/>
      <c r="R588" s="246"/>
      <c r="S588" s="246"/>
      <c r="T588" s="247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8" t="s">
        <v>196</v>
      </c>
      <c r="AU588" s="248" t="s">
        <v>86</v>
      </c>
      <c r="AV588" s="13" t="s">
        <v>86</v>
      </c>
      <c r="AW588" s="13" t="s">
        <v>32</v>
      </c>
      <c r="AX588" s="13" t="s">
        <v>76</v>
      </c>
      <c r="AY588" s="248" t="s">
        <v>116</v>
      </c>
    </row>
    <row r="589" s="13" customFormat="1">
      <c r="A589" s="13"/>
      <c r="B589" s="237"/>
      <c r="C589" s="238"/>
      <c r="D589" s="239" t="s">
        <v>196</v>
      </c>
      <c r="E589" s="240" t="s">
        <v>1</v>
      </c>
      <c r="F589" s="241" t="s">
        <v>722</v>
      </c>
      <c r="G589" s="238"/>
      <c r="H589" s="242">
        <v>2.8380000000000001</v>
      </c>
      <c r="I589" s="243"/>
      <c r="J589" s="238"/>
      <c r="K589" s="238"/>
      <c r="L589" s="244"/>
      <c r="M589" s="245"/>
      <c r="N589" s="246"/>
      <c r="O589" s="246"/>
      <c r="P589" s="246"/>
      <c r="Q589" s="246"/>
      <c r="R589" s="246"/>
      <c r="S589" s="246"/>
      <c r="T589" s="247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8" t="s">
        <v>196</v>
      </c>
      <c r="AU589" s="248" t="s">
        <v>86</v>
      </c>
      <c r="AV589" s="13" t="s">
        <v>86</v>
      </c>
      <c r="AW589" s="13" t="s">
        <v>32</v>
      </c>
      <c r="AX589" s="13" t="s">
        <v>76</v>
      </c>
      <c r="AY589" s="248" t="s">
        <v>116</v>
      </c>
    </row>
    <row r="590" s="13" customFormat="1">
      <c r="A590" s="13"/>
      <c r="B590" s="237"/>
      <c r="C590" s="238"/>
      <c r="D590" s="239" t="s">
        <v>196</v>
      </c>
      <c r="E590" s="240" t="s">
        <v>1</v>
      </c>
      <c r="F590" s="241" t="s">
        <v>723</v>
      </c>
      <c r="G590" s="238"/>
      <c r="H590" s="242">
        <v>2.3999999999999999</v>
      </c>
      <c r="I590" s="243"/>
      <c r="J590" s="238"/>
      <c r="K590" s="238"/>
      <c r="L590" s="244"/>
      <c r="M590" s="245"/>
      <c r="N590" s="246"/>
      <c r="O590" s="246"/>
      <c r="P590" s="246"/>
      <c r="Q590" s="246"/>
      <c r="R590" s="246"/>
      <c r="S590" s="246"/>
      <c r="T590" s="247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8" t="s">
        <v>196</v>
      </c>
      <c r="AU590" s="248" t="s">
        <v>86</v>
      </c>
      <c r="AV590" s="13" t="s">
        <v>86</v>
      </c>
      <c r="AW590" s="13" t="s">
        <v>32</v>
      </c>
      <c r="AX590" s="13" t="s">
        <v>76</v>
      </c>
      <c r="AY590" s="248" t="s">
        <v>116</v>
      </c>
    </row>
    <row r="591" s="15" customFormat="1">
      <c r="A591" s="15"/>
      <c r="B591" s="260"/>
      <c r="C591" s="261"/>
      <c r="D591" s="239" t="s">
        <v>196</v>
      </c>
      <c r="E591" s="262" t="s">
        <v>1</v>
      </c>
      <c r="F591" s="263" t="s">
        <v>400</v>
      </c>
      <c r="G591" s="261"/>
      <c r="H591" s="264">
        <v>7.0990000000000002</v>
      </c>
      <c r="I591" s="265"/>
      <c r="J591" s="261"/>
      <c r="K591" s="261"/>
      <c r="L591" s="266"/>
      <c r="M591" s="267"/>
      <c r="N591" s="268"/>
      <c r="O591" s="268"/>
      <c r="P591" s="268"/>
      <c r="Q591" s="268"/>
      <c r="R591" s="268"/>
      <c r="S591" s="268"/>
      <c r="T591" s="269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T591" s="270" t="s">
        <v>196</v>
      </c>
      <c r="AU591" s="270" t="s">
        <v>86</v>
      </c>
      <c r="AV591" s="15" t="s">
        <v>119</v>
      </c>
      <c r="AW591" s="15" t="s">
        <v>32</v>
      </c>
      <c r="AX591" s="15" t="s">
        <v>76</v>
      </c>
      <c r="AY591" s="270" t="s">
        <v>116</v>
      </c>
    </row>
    <row r="592" s="14" customFormat="1">
      <c r="A592" s="14"/>
      <c r="B592" s="249"/>
      <c r="C592" s="250"/>
      <c r="D592" s="239" t="s">
        <v>196</v>
      </c>
      <c r="E592" s="251" t="s">
        <v>1</v>
      </c>
      <c r="F592" s="252" t="s">
        <v>201</v>
      </c>
      <c r="G592" s="250"/>
      <c r="H592" s="253">
        <v>31.056999999999999</v>
      </c>
      <c r="I592" s="254"/>
      <c r="J592" s="250"/>
      <c r="K592" s="250"/>
      <c r="L592" s="255"/>
      <c r="M592" s="256"/>
      <c r="N592" s="257"/>
      <c r="O592" s="257"/>
      <c r="P592" s="257"/>
      <c r="Q592" s="257"/>
      <c r="R592" s="257"/>
      <c r="S592" s="257"/>
      <c r="T592" s="258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9" t="s">
        <v>196</v>
      </c>
      <c r="AU592" s="259" t="s">
        <v>86</v>
      </c>
      <c r="AV592" s="14" t="s">
        <v>126</v>
      </c>
      <c r="AW592" s="14" t="s">
        <v>32</v>
      </c>
      <c r="AX592" s="14" t="s">
        <v>81</v>
      </c>
      <c r="AY592" s="259" t="s">
        <v>116</v>
      </c>
    </row>
    <row r="593" s="2" customFormat="1" ht="24.15" customHeight="1">
      <c r="A593" s="38"/>
      <c r="B593" s="39"/>
      <c r="C593" s="216" t="s">
        <v>724</v>
      </c>
      <c r="D593" s="216" t="s">
        <v>120</v>
      </c>
      <c r="E593" s="217" t="s">
        <v>725</v>
      </c>
      <c r="F593" s="218" t="s">
        <v>726</v>
      </c>
      <c r="G593" s="219" t="s">
        <v>262</v>
      </c>
      <c r="H593" s="220">
        <v>26.977</v>
      </c>
      <c r="I593" s="221"/>
      <c r="J593" s="222">
        <f>ROUND(I593*H593,2)</f>
        <v>0</v>
      </c>
      <c r="K593" s="223"/>
      <c r="L593" s="44"/>
      <c r="M593" s="224" t="s">
        <v>1</v>
      </c>
      <c r="N593" s="225" t="s">
        <v>41</v>
      </c>
      <c r="O593" s="91"/>
      <c r="P593" s="226">
        <f>O593*H593</f>
        <v>0</v>
      </c>
      <c r="Q593" s="226">
        <v>0.00158</v>
      </c>
      <c r="R593" s="226">
        <f>Q593*H593</f>
        <v>0.042623660000000001</v>
      </c>
      <c r="S593" s="226">
        <v>0</v>
      </c>
      <c r="T593" s="227">
        <f>S593*H593</f>
        <v>0</v>
      </c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R593" s="228" t="s">
        <v>126</v>
      </c>
      <c r="AT593" s="228" t="s">
        <v>120</v>
      </c>
      <c r="AU593" s="228" t="s">
        <v>86</v>
      </c>
      <c r="AY593" s="17" t="s">
        <v>116</v>
      </c>
      <c r="BE593" s="229">
        <f>IF(N593="základní",J593,0)</f>
        <v>0</v>
      </c>
      <c r="BF593" s="229">
        <f>IF(N593="snížená",J593,0)</f>
        <v>0</v>
      </c>
      <c r="BG593" s="229">
        <f>IF(N593="zákl. přenesená",J593,0)</f>
        <v>0</v>
      </c>
      <c r="BH593" s="229">
        <f>IF(N593="sníž. přenesená",J593,0)</f>
        <v>0</v>
      </c>
      <c r="BI593" s="229">
        <f>IF(N593="nulová",J593,0)</f>
        <v>0</v>
      </c>
      <c r="BJ593" s="17" t="s">
        <v>81</v>
      </c>
      <c r="BK593" s="229">
        <f>ROUND(I593*H593,2)</f>
        <v>0</v>
      </c>
      <c r="BL593" s="17" t="s">
        <v>126</v>
      </c>
      <c r="BM593" s="228" t="s">
        <v>727</v>
      </c>
    </row>
    <row r="594" s="13" customFormat="1">
      <c r="A594" s="13"/>
      <c r="B594" s="237"/>
      <c r="C594" s="238"/>
      <c r="D594" s="239" t="s">
        <v>196</v>
      </c>
      <c r="E594" s="240" t="s">
        <v>1</v>
      </c>
      <c r="F594" s="241" t="s">
        <v>728</v>
      </c>
      <c r="G594" s="238"/>
      <c r="H594" s="242">
        <v>1.742</v>
      </c>
      <c r="I594" s="243"/>
      <c r="J594" s="238"/>
      <c r="K594" s="238"/>
      <c r="L594" s="244"/>
      <c r="M594" s="245"/>
      <c r="N594" s="246"/>
      <c r="O594" s="246"/>
      <c r="P594" s="246"/>
      <c r="Q594" s="246"/>
      <c r="R594" s="246"/>
      <c r="S594" s="246"/>
      <c r="T594" s="247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8" t="s">
        <v>196</v>
      </c>
      <c r="AU594" s="248" t="s">
        <v>86</v>
      </c>
      <c r="AV594" s="13" t="s">
        <v>86</v>
      </c>
      <c r="AW594" s="13" t="s">
        <v>32</v>
      </c>
      <c r="AX594" s="13" t="s">
        <v>76</v>
      </c>
      <c r="AY594" s="248" t="s">
        <v>116</v>
      </c>
    </row>
    <row r="595" s="13" customFormat="1">
      <c r="A595" s="13"/>
      <c r="B595" s="237"/>
      <c r="C595" s="238"/>
      <c r="D595" s="239" t="s">
        <v>196</v>
      </c>
      <c r="E595" s="240" t="s">
        <v>1</v>
      </c>
      <c r="F595" s="241" t="s">
        <v>729</v>
      </c>
      <c r="G595" s="238"/>
      <c r="H595" s="242">
        <v>4.1600000000000001</v>
      </c>
      <c r="I595" s="243"/>
      <c r="J595" s="238"/>
      <c r="K595" s="238"/>
      <c r="L595" s="244"/>
      <c r="M595" s="245"/>
      <c r="N595" s="246"/>
      <c r="O595" s="246"/>
      <c r="P595" s="246"/>
      <c r="Q595" s="246"/>
      <c r="R595" s="246"/>
      <c r="S595" s="246"/>
      <c r="T595" s="247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8" t="s">
        <v>196</v>
      </c>
      <c r="AU595" s="248" t="s">
        <v>86</v>
      </c>
      <c r="AV595" s="13" t="s">
        <v>86</v>
      </c>
      <c r="AW595" s="13" t="s">
        <v>32</v>
      </c>
      <c r="AX595" s="13" t="s">
        <v>76</v>
      </c>
      <c r="AY595" s="248" t="s">
        <v>116</v>
      </c>
    </row>
    <row r="596" s="13" customFormat="1">
      <c r="A596" s="13"/>
      <c r="B596" s="237"/>
      <c r="C596" s="238"/>
      <c r="D596" s="239" t="s">
        <v>196</v>
      </c>
      <c r="E596" s="240" t="s">
        <v>1</v>
      </c>
      <c r="F596" s="241" t="s">
        <v>730</v>
      </c>
      <c r="G596" s="238"/>
      <c r="H596" s="242">
        <v>1.548</v>
      </c>
      <c r="I596" s="243"/>
      <c r="J596" s="238"/>
      <c r="K596" s="238"/>
      <c r="L596" s="244"/>
      <c r="M596" s="245"/>
      <c r="N596" s="246"/>
      <c r="O596" s="246"/>
      <c r="P596" s="246"/>
      <c r="Q596" s="246"/>
      <c r="R596" s="246"/>
      <c r="S596" s="246"/>
      <c r="T596" s="247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8" t="s">
        <v>196</v>
      </c>
      <c r="AU596" s="248" t="s">
        <v>86</v>
      </c>
      <c r="AV596" s="13" t="s">
        <v>86</v>
      </c>
      <c r="AW596" s="13" t="s">
        <v>32</v>
      </c>
      <c r="AX596" s="13" t="s">
        <v>76</v>
      </c>
      <c r="AY596" s="248" t="s">
        <v>116</v>
      </c>
    </row>
    <row r="597" s="13" customFormat="1">
      <c r="A597" s="13"/>
      <c r="B597" s="237"/>
      <c r="C597" s="238"/>
      <c r="D597" s="239" t="s">
        <v>196</v>
      </c>
      <c r="E597" s="240" t="s">
        <v>1</v>
      </c>
      <c r="F597" s="241" t="s">
        <v>731</v>
      </c>
      <c r="G597" s="238"/>
      <c r="H597" s="242">
        <v>0.14999999999999999</v>
      </c>
      <c r="I597" s="243"/>
      <c r="J597" s="238"/>
      <c r="K597" s="238"/>
      <c r="L597" s="244"/>
      <c r="M597" s="245"/>
      <c r="N597" s="246"/>
      <c r="O597" s="246"/>
      <c r="P597" s="246"/>
      <c r="Q597" s="246"/>
      <c r="R597" s="246"/>
      <c r="S597" s="246"/>
      <c r="T597" s="247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8" t="s">
        <v>196</v>
      </c>
      <c r="AU597" s="248" t="s">
        <v>86</v>
      </c>
      <c r="AV597" s="13" t="s">
        <v>86</v>
      </c>
      <c r="AW597" s="13" t="s">
        <v>32</v>
      </c>
      <c r="AX597" s="13" t="s">
        <v>76</v>
      </c>
      <c r="AY597" s="248" t="s">
        <v>116</v>
      </c>
    </row>
    <row r="598" s="15" customFormat="1">
      <c r="A598" s="15"/>
      <c r="B598" s="260"/>
      <c r="C598" s="261"/>
      <c r="D598" s="239" t="s">
        <v>196</v>
      </c>
      <c r="E598" s="262" t="s">
        <v>1</v>
      </c>
      <c r="F598" s="263" t="s">
        <v>714</v>
      </c>
      <c r="G598" s="261"/>
      <c r="H598" s="264">
        <v>7.6000000000000005</v>
      </c>
      <c r="I598" s="265"/>
      <c r="J598" s="261"/>
      <c r="K598" s="261"/>
      <c r="L598" s="266"/>
      <c r="M598" s="267"/>
      <c r="N598" s="268"/>
      <c r="O598" s="268"/>
      <c r="P598" s="268"/>
      <c r="Q598" s="268"/>
      <c r="R598" s="268"/>
      <c r="S598" s="268"/>
      <c r="T598" s="269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T598" s="270" t="s">
        <v>196</v>
      </c>
      <c r="AU598" s="270" t="s">
        <v>86</v>
      </c>
      <c r="AV598" s="15" t="s">
        <v>119</v>
      </c>
      <c r="AW598" s="15" t="s">
        <v>32</v>
      </c>
      <c r="AX598" s="15" t="s">
        <v>76</v>
      </c>
      <c r="AY598" s="270" t="s">
        <v>116</v>
      </c>
    </row>
    <row r="599" s="13" customFormat="1">
      <c r="A599" s="13"/>
      <c r="B599" s="237"/>
      <c r="C599" s="238"/>
      <c r="D599" s="239" t="s">
        <v>196</v>
      </c>
      <c r="E599" s="240" t="s">
        <v>1</v>
      </c>
      <c r="F599" s="241" t="s">
        <v>732</v>
      </c>
      <c r="G599" s="238"/>
      <c r="H599" s="242">
        <v>4.5730000000000004</v>
      </c>
      <c r="I599" s="243"/>
      <c r="J599" s="238"/>
      <c r="K599" s="238"/>
      <c r="L599" s="244"/>
      <c r="M599" s="245"/>
      <c r="N599" s="246"/>
      <c r="O599" s="246"/>
      <c r="P599" s="246"/>
      <c r="Q599" s="246"/>
      <c r="R599" s="246"/>
      <c r="S599" s="246"/>
      <c r="T599" s="247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8" t="s">
        <v>196</v>
      </c>
      <c r="AU599" s="248" t="s">
        <v>86</v>
      </c>
      <c r="AV599" s="13" t="s">
        <v>86</v>
      </c>
      <c r="AW599" s="13" t="s">
        <v>32</v>
      </c>
      <c r="AX599" s="13" t="s">
        <v>76</v>
      </c>
      <c r="AY599" s="248" t="s">
        <v>116</v>
      </c>
    </row>
    <row r="600" s="13" customFormat="1">
      <c r="A600" s="13"/>
      <c r="B600" s="237"/>
      <c r="C600" s="238"/>
      <c r="D600" s="239" t="s">
        <v>196</v>
      </c>
      <c r="E600" s="240" t="s">
        <v>1</v>
      </c>
      <c r="F600" s="241" t="s">
        <v>733</v>
      </c>
      <c r="G600" s="238"/>
      <c r="H600" s="242">
        <v>0.94399999999999995</v>
      </c>
      <c r="I600" s="243"/>
      <c r="J600" s="238"/>
      <c r="K600" s="238"/>
      <c r="L600" s="244"/>
      <c r="M600" s="245"/>
      <c r="N600" s="246"/>
      <c r="O600" s="246"/>
      <c r="P600" s="246"/>
      <c r="Q600" s="246"/>
      <c r="R600" s="246"/>
      <c r="S600" s="246"/>
      <c r="T600" s="247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8" t="s">
        <v>196</v>
      </c>
      <c r="AU600" s="248" t="s">
        <v>86</v>
      </c>
      <c r="AV600" s="13" t="s">
        <v>86</v>
      </c>
      <c r="AW600" s="13" t="s">
        <v>32</v>
      </c>
      <c r="AX600" s="13" t="s">
        <v>76</v>
      </c>
      <c r="AY600" s="248" t="s">
        <v>116</v>
      </c>
    </row>
    <row r="601" s="13" customFormat="1">
      <c r="A601" s="13"/>
      <c r="B601" s="237"/>
      <c r="C601" s="238"/>
      <c r="D601" s="239" t="s">
        <v>196</v>
      </c>
      <c r="E601" s="240" t="s">
        <v>1</v>
      </c>
      <c r="F601" s="241" t="s">
        <v>734</v>
      </c>
      <c r="G601" s="238"/>
      <c r="H601" s="242">
        <v>1.548</v>
      </c>
      <c r="I601" s="243"/>
      <c r="J601" s="238"/>
      <c r="K601" s="238"/>
      <c r="L601" s="244"/>
      <c r="M601" s="245"/>
      <c r="N601" s="246"/>
      <c r="O601" s="246"/>
      <c r="P601" s="246"/>
      <c r="Q601" s="246"/>
      <c r="R601" s="246"/>
      <c r="S601" s="246"/>
      <c r="T601" s="247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8" t="s">
        <v>196</v>
      </c>
      <c r="AU601" s="248" t="s">
        <v>86</v>
      </c>
      <c r="AV601" s="13" t="s">
        <v>86</v>
      </c>
      <c r="AW601" s="13" t="s">
        <v>32</v>
      </c>
      <c r="AX601" s="13" t="s">
        <v>76</v>
      </c>
      <c r="AY601" s="248" t="s">
        <v>116</v>
      </c>
    </row>
    <row r="602" s="13" customFormat="1">
      <c r="A602" s="13"/>
      <c r="B602" s="237"/>
      <c r="C602" s="238"/>
      <c r="D602" s="239" t="s">
        <v>196</v>
      </c>
      <c r="E602" s="240" t="s">
        <v>1</v>
      </c>
      <c r="F602" s="241" t="s">
        <v>731</v>
      </c>
      <c r="G602" s="238"/>
      <c r="H602" s="242">
        <v>0.14999999999999999</v>
      </c>
      <c r="I602" s="243"/>
      <c r="J602" s="238"/>
      <c r="K602" s="238"/>
      <c r="L602" s="244"/>
      <c r="M602" s="245"/>
      <c r="N602" s="246"/>
      <c r="O602" s="246"/>
      <c r="P602" s="246"/>
      <c r="Q602" s="246"/>
      <c r="R602" s="246"/>
      <c r="S602" s="246"/>
      <c r="T602" s="247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8" t="s">
        <v>196</v>
      </c>
      <c r="AU602" s="248" t="s">
        <v>86</v>
      </c>
      <c r="AV602" s="13" t="s">
        <v>86</v>
      </c>
      <c r="AW602" s="13" t="s">
        <v>32</v>
      </c>
      <c r="AX602" s="13" t="s">
        <v>76</v>
      </c>
      <c r="AY602" s="248" t="s">
        <v>116</v>
      </c>
    </row>
    <row r="603" s="15" customFormat="1">
      <c r="A603" s="15"/>
      <c r="B603" s="260"/>
      <c r="C603" s="261"/>
      <c r="D603" s="239" t="s">
        <v>196</v>
      </c>
      <c r="E603" s="262" t="s">
        <v>1</v>
      </c>
      <c r="F603" s="263" t="s">
        <v>400</v>
      </c>
      <c r="G603" s="261"/>
      <c r="H603" s="264">
        <v>7.2150000000000007</v>
      </c>
      <c r="I603" s="265"/>
      <c r="J603" s="261"/>
      <c r="K603" s="261"/>
      <c r="L603" s="266"/>
      <c r="M603" s="267"/>
      <c r="N603" s="268"/>
      <c r="O603" s="268"/>
      <c r="P603" s="268"/>
      <c r="Q603" s="268"/>
      <c r="R603" s="268"/>
      <c r="S603" s="268"/>
      <c r="T603" s="269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70" t="s">
        <v>196</v>
      </c>
      <c r="AU603" s="270" t="s">
        <v>86</v>
      </c>
      <c r="AV603" s="15" t="s">
        <v>119</v>
      </c>
      <c r="AW603" s="15" t="s">
        <v>32</v>
      </c>
      <c r="AX603" s="15" t="s">
        <v>76</v>
      </c>
      <c r="AY603" s="270" t="s">
        <v>116</v>
      </c>
    </row>
    <row r="604" s="13" customFormat="1">
      <c r="A604" s="13"/>
      <c r="B604" s="237"/>
      <c r="C604" s="238"/>
      <c r="D604" s="239" t="s">
        <v>196</v>
      </c>
      <c r="E604" s="240" t="s">
        <v>1</v>
      </c>
      <c r="F604" s="241" t="s">
        <v>732</v>
      </c>
      <c r="G604" s="238"/>
      <c r="H604" s="242">
        <v>4.5730000000000004</v>
      </c>
      <c r="I604" s="243"/>
      <c r="J604" s="238"/>
      <c r="K604" s="238"/>
      <c r="L604" s="244"/>
      <c r="M604" s="245"/>
      <c r="N604" s="246"/>
      <c r="O604" s="246"/>
      <c r="P604" s="246"/>
      <c r="Q604" s="246"/>
      <c r="R604" s="246"/>
      <c r="S604" s="246"/>
      <c r="T604" s="247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8" t="s">
        <v>196</v>
      </c>
      <c r="AU604" s="248" t="s">
        <v>86</v>
      </c>
      <c r="AV604" s="13" t="s">
        <v>86</v>
      </c>
      <c r="AW604" s="13" t="s">
        <v>32</v>
      </c>
      <c r="AX604" s="13" t="s">
        <v>76</v>
      </c>
      <c r="AY604" s="248" t="s">
        <v>116</v>
      </c>
    </row>
    <row r="605" s="13" customFormat="1">
      <c r="A605" s="13"/>
      <c r="B605" s="237"/>
      <c r="C605" s="238"/>
      <c r="D605" s="239" t="s">
        <v>196</v>
      </c>
      <c r="E605" s="240" t="s">
        <v>1</v>
      </c>
      <c r="F605" s="241" t="s">
        <v>733</v>
      </c>
      <c r="G605" s="238"/>
      <c r="H605" s="242">
        <v>0.94399999999999995</v>
      </c>
      <c r="I605" s="243"/>
      <c r="J605" s="238"/>
      <c r="K605" s="238"/>
      <c r="L605" s="244"/>
      <c r="M605" s="245"/>
      <c r="N605" s="246"/>
      <c r="O605" s="246"/>
      <c r="P605" s="246"/>
      <c r="Q605" s="246"/>
      <c r="R605" s="246"/>
      <c r="S605" s="246"/>
      <c r="T605" s="247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8" t="s">
        <v>196</v>
      </c>
      <c r="AU605" s="248" t="s">
        <v>86</v>
      </c>
      <c r="AV605" s="13" t="s">
        <v>86</v>
      </c>
      <c r="AW605" s="13" t="s">
        <v>32</v>
      </c>
      <c r="AX605" s="13" t="s">
        <v>76</v>
      </c>
      <c r="AY605" s="248" t="s">
        <v>116</v>
      </c>
    </row>
    <row r="606" s="13" customFormat="1">
      <c r="A606" s="13"/>
      <c r="B606" s="237"/>
      <c r="C606" s="238"/>
      <c r="D606" s="239" t="s">
        <v>196</v>
      </c>
      <c r="E606" s="240" t="s">
        <v>1</v>
      </c>
      <c r="F606" s="241" t="s">
        <v>734</v>
      </c>
      <c r="G606" s="238"/>
      <c r="H606" s="242">
        <v>1.548</v>
      </c>
      <c r="I606" s="243"/>
      <c r="J606" s="238"/>
      <c r="K606" s="238"/>
      <c r="L606" s="244"/>
      <c r="M606" s="245"/>
      <c r="N606" s="246"/>
      <c r="O606" s="246"/>
      <c r="P606" s="246"/>
      <c r="Q606" s="246"/>
      <c r="R606" s="246"/>
      <c r="S606" s="246"/>
      <c r="T606" s="247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8" t="s">
        <v>196</v>
      </c>
      <c r="AU606" s="248" t="s">
        <v>86</v>
      </c>
      <c r="AV606" s="13" t="s">
        <v>86</v>
      </c>
      <c r="AW606" s="13" t="s">
        <v>32</v>
      </c>
      <c r="AX606" s="13" t="s">
        <v>76</v>
      </c>
      <c r="AY606" s="248" t="s">
        <v>116</v>
      </c>
    </row>
    <row r="607" s="13" customFormat="1">
      <c r="A607" s="13"/>
      <c r="B607" s="237"/>
      <c r="C607" s="238"/>
      <c r="D607" s="239" t="s">
        <v>196</v>
      </c>
      <c r="E607" s="240" t="s">
        <v>1</v>
      </c>
      <c r="F607" s="241" t="s">
        <v>731</v>
      </c>
      <c r="G607" s="238"/>
      <c r="H607" s="242">
        <v>0.14999999999999999</v>
      </c>
      <c r="I607" s="243"/>
      <c r="J607" s="238"/>
      <c r="K607" s="238"/>
      <c r="L607" s="244"/>
      <c r="M607" s="245"/>
      <c r="N607" s="246"/>
      <c r="O607" s="246"/>
      <c r="P607" s="246"/>
      <c r="Q607" s="246"/>
      <c r="R607" s="246"/>
      <c r="S607" s="246"/>
      <c r="T607" s="247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8" t="s">
        <v>196</v>
      </c>
      <c r="AU607" s="248" t="s">
        <v>86</v>
      </c>
      <c r="AV607" s="13" t="s">
        <v>86</v>
      </c>
      <c r="AW607" s="13" t="s">
        <v>32</v>
      </c>
      <c r="AX607" s="13" t="s">
        <v>76</v>
      </c>
      <c r="AY607" s="248" t="s">
        <v>116</v>
      </c>
    </row>
    <row r="608" s="15" customFormat="1">
      <c r="A608" s="15"/>
      <c r="B608" s="260"/>
      <c r="C608" s="261"/>
      <c r="D608" s="239" t="s">
        <v>196</v>
      </c>
      <c r="E608" s="262" t="s">
        <v>1</v>
      </c>
      <c r="F608" s="263" t="s">
        <v>400</v>
      </c>
      <c r="G608" s="261"/>
      <c r="H608" s="264">
        <v>7.2150000000000007</v>
      </c>
      <c r="I608" s="265"/>
      <c r="J608" s="261"/>
      <c r="K608" s="261"/>
      <c r="L608" s="266"/>
      <c r="M608" s="267"/>
      <c r="N608" s="268"/>
      <c r="O608" s="268"/>
      <c r="P608" s="268"/>
      <c r="Q608" s="268"/>
      <c r="R608" s="268"/>
      <c r="S608" s="268"/>
      <c r="T608" s="269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T608" s="270" t="s">
        <v>196</v>
      </c>
      <c r="AU608" s="270" t="s">
        <v>86</v>
      </c>
      <c r="AV608" s="15" t="s">
        <v>119</v>
      </c>
      <c r="AW608" s="15" t="s">
        <v>32</v>
      </c>
      <c r="AX608" s="15" t="s">
        <v>76</v>
      </c>
      <c r="AY608" s="270" t="s">
        <v>116</v>
      </c>
    </row>
    <row r="609" s="13" customFormat="1">
      <c r="A609" s="13"/>
      <c r="B609" s="237"/>
      <c r="C609" s="238"/>
      <c r="D609" s="239" t="s">
        <v>196</v>
      </c>
      <c r="E609" s="240" t="s">
        <v>1</v>
      </c>
      <c r="F609" s="241" t="s">
        <v>735</v>
      </c>
      <c r="G609" s="238"/>
      <c r="H609" s="242">
        <v>2.9670000000000001</v>
      </c>
      <c r="I609" s="243"/>
      <c r="J609" s="238"/>
      <c r="K609" s="238"/>
      <c r="L609" s="244"/>
      <c r="M609" s="245"/>
      <c r="N609" s="246"/>
      <c r="O609" s="246"/>
      <c r="P609" s="246"/>
      <c r="Q609" s="246"/>
      <c r="R609" s="246"/>
      <c r="S609" s="246"/>
      <c r="T609" s="247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8" t="s">
        <v>196</v>
      </c>
      <c r="AU609" s="248" t="s">
        <v>86</v>
      </c>
      <c r="AV609" s="13" t="s">
        <v>86</v>
      </c>
      <c r="AW609" s="13" t="s">
        <v>32</v>
      </c>
      <c r="AX609" s="13" t="s">
        <v>76</v>
      </c>
      <c r="AY609" s="248" t="s">
        <v>116</v>
      </c>
    </row>
    <row r="610" s="13" customFormat="1">
      <c r="A610" s="13"/>
      <c r="B610" s="237"/>
      <c r="C610" s="238"/>
      <c r="D610" s="239" t="s">
        <v>196</v>
      </c>
      <c r="E610" s="240" t="s">
        <v>1</v>
      </c>
      <c r="F610" s="241" t="s">
        <v>736</v>
      </c>
      <c r="G610" s="238"/>
      <c r="H610" s="242">
        <v>0.59999999999999998</v>
      </c>
      <c r="I610" s="243"/>
      <c r="J610" s="238"/>
      <c r="K610" s="238"/>
      <c r="L610" s="244"/>
      <c r="M610" s="245"/>
      <c r="N610" s="246"/>
      <c r="O610" s="246"/>
      <c r="P610" s="246"/>
      <c r="Q610" s="246"/>
      <c r="R610" s="246"/>
      <c r="S610" s="246"/>
      <c r="T610" s="247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8" t="s">
        <v>196</v>
      </c>
      <c r="AU610" s="248" t="s">
        <v>86</v>
      </c>
      <c r="AV610" s="13" t="s">
        <v>86</v>
      </c>
      <c r="AW610" s="13" t="s">
        <v>32</v>
      </c>
      <c r="AX610" s="13" t="s">
        <v>76</v>
      </c>
      <c r="AY610" s="248" t="s">
        <v>116</v>
      </c>
    </row>
    <row r="611" s="15" customFormat="1">
      <c r="A611" s="15"/>
      <c r="B611" s="260"/>
      <c r="C611" s="261"/>
      <c r="D611" s="239" t="s">
        <v>196</v>
      </c>
      <c r="E611" s="262" t="s">
        <v>1</v>
      </c>
      <c r="F611" s="263" t="s">
        <v>400</v>
      </c>
      <c r="G611" s="261"/>
      <c r="H611" s="264">
        <v>3.5670000000000002</v>
      </c>
      <c r="I611" s="265"/>
      <c r="J611" s="261"/>
      <c r="K611" s="261"/>
      <c r="L611" s="266"/>
      <c r="M611" s="267"/>
      <c r="N611" s="268"/>
      <c r="O611" s="268"/>
      <c r="P611" s="268"/>
      <c r="Q611" s="268"/>
      <c r="R611" s="268"/>
      <c r="S611" s="268"/>
      <c r="T611" s="269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T611" s="270" t="s">
        <v>196</v>
      </c>
      <c r="AU611" s="270" t="s">
        <v>86</v>
      </c>
      <c r="AV611" s="15" t="s">
        <v>119</v>
      </c>
      <c r="AW611" s="15" t="s">
        <v>32</v>
      </c>
      <c r="AX611" s="15" t="s">
        <v>76</v>
      </c>
      <c r="AY611" s="270" t="s">
        <v>116</v>
      </c>
    </row>
    <row r="612" s="13" customFormat="1">
      <c r="A612" s="13"/>
      <c r="B612" s="237"/>
      <c r="C612" s="238"/>
      <c r="D612" s="239" t="s">
        <v>196</v>
      </c>
      <c r="E612" s="240" t="s">
        <v>1</v>
      </c>
      <c r="F612" s="241" t="s">
        <v>737</v>
      </c>
      <c r="G612" s="238"/>
      <c r="H612" s="242">
        <v>1.3799999999999999</v>
      </c>
      <c r="I612" s="243"/>
      <c r="J612" s="238"/>
      <c r="K612" s="238"/>
      <c r="L612" s="244"/>
      <c r="M612" s="245"/>
      <c r="N612" s="246"/>
      <c r="O612" s="246"/>
      <c r="P612" s="246"/>
      <c r="Q612" s="246"/>
      <c r="R612" s="246"/>
      <c r="S612" s="246"/>
      <c r="T612" s="247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8" t="s">
        <v>196</v>
      </c>
      <c r="AU612" s="248" t="s">
        <v>86</v>
      </c>
      <c r="AV612" s="13" t="s">
        <v>86</v>
      </c>
      <c r="AW612" s="13" t="s">
        <v>32</v>
      </c>
      <c r="AX612" s="13" t="s">
        <v>76</v>
      </c>
      <c r="AY612" s="248" t="s">
        <v>116</v>
      </c>
    </row>
    <row r="613" s="14" customFormat="1">
      <c r="A613" s="14"/>
      <c r="B613" s="249"/>
      <c r="C613" s="250"/>
      <c r="D613" s="239" t="s">
        <v>196</v>
      </c>
      <c r="E613" s="251" t="s">
        <v>1</v>
      </c>
      <c r="F613" s="252" t="s">
        <v>201</v>
      </c>
      <c r="G613" s="250"/>
      <c r="H613" s="253">
        <v>26.977</v>
      </c>
      <c r="I613" s="254"/>
      <c r="J613" s="250"/>
      <c r="K613" s="250"/>
      <c r="L613" s="255"/>
      <c r="M613" s="256"/>
      <c r="N613" s="257"/>
      <c r="O613" s="257"/>
      <c r="P613" s="257"/>
      <c r="Q613" s="257"/>
      <c r="R613" s="257"/>
      <c r="S613" s="257"/>
      <c r="T613" s="258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9" t="s">
        <v>196</v>
      </c>
      <c r="AU613" s="259" t="s">
        <v>86</v>
      </c>
      <c r="AV613" s="14" t="s">
        <v>126</v>
      </c>
      <c r="AW613" s="14" t="s">
        <v>32</v>
      </c>
      <c r="AX613" s="14" t="s">
        <v>81</v>
      </c>
      <c r="AY613" s="259" t="s">
        <v>116</v>
      </c>
    </row>
    <row r="614" s="2" customFormat="1" ht="24.15" customHeight="1">
      <c r="A614" s="38"/>
      <c r="B614" s="39"/>
      <c r="C614" s="216" t="s">
        <v>738</v>
      </c>
      <c r="D614" s="216" t="s">
        <v>120</v>
      </c>
      <c r="E614" s="217" t="s">
        <v>739</v>
      </c>
      <c r="F614" s="218" t="s">
        <v>740</v>
      </c>
      <c r="G614" s="219" t="s">
        <v>262</v>
      </c>
      <c r="H614" s="220">
        <v>1.8899999999999999</v>
      </c>
      <c r="I614" s="221"/>
      <c r="J614" s="222">
        <f>ROUND(I614*H614,2)</f>
        <v>0</v>
      </c>
      <c r="K614" s="223"/>
      <c r="L614" s="44"/>
      <c r="M614" s="224" t="s">
        <v>1</v>
      </c>
      <c r="N614" s="225" t="s">
        <v>41</v>
      </c>
      <c r="O614" s="91"/>
      <c r="P614" s="226">
        <f>O614*H614</f>
        <v>0</v>
      </c>
      <c r="Q614" s="226">
        <v>0.04795</v>
      </c>
      <c r="R614" s="226">
        <f>Q614*H614</f>
        <v>0.090625499999999998</v>
      </c>
      <c r="S614" s="226">
        <v>0</v>
      </c>
      <c r="T614" s="227">
        <f>S614*H614</f>
        <v>0</v>
      </c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R614" s="228" t="s">
        <v>126</v>
      </c>
      <c r="AT614" s="228" t="s">
        <v>120</v>
      </c>
      <c r="AU614" s="228" t="s">
        <v>86</v>
      </c>
      <c r="AY614" s="17" t="s">
        <v>116</v>
      </c>
      <c r="BE614" s="229">
        <f>IF(N614="základní",J614,0)</f>
        <v>0</v>
      </c>
      <c r="BF614" s="229">
        <f>IF(N614="snížená",J614,0)</f>
        <v>0</v>
      </c>
      <c r="BG614" s="229">
        <f>IF(N614="zákl. přenesená",J614,0)</f>
        <v>0</v>
      </c>
      <c r="BH614" s="229">
        <f>IF(N614="sníž. přenesená",J614,0)</f>
        <v>0</v>
      </c>
      <c r="BI614" s="229">
        <f>IF(N614="nulová",J614,0)</f>
        <v>0</v>
      </c>
      <c r="BJ614" s="17" t="s">
        <v>81</v>
      </c>
      <c r="BK614" s="229">
        <f>ROUND(I614*H614,2)</f>
        <v>0</v>
      </c>
      <c r="BL614" s="17" t="s">
        <v>126</v>
      </c>
      <c r="BM614" s="228" t="s">
        <v>741</v>
      </c>
    </row>
    <row r="615" s="13" customFormat="1">
      <c r="A615" s="13"/>
      <c r="B615" s="237"/>
      <c r="C615" s="238"/>
      <c r="D615" s="239" t="s">
        <v>196</v>
      </c>
      <c r="E615" s="240" t="s">
        <v>1</v>
      </c>
      <c r="F615" s="241" t="s">
        <v>742</v>
      </c>
      <c r="G615" s="238"/>
      <c r="H615" s="242">
        <v>1.8899999999999999</v>
      </c>
      <c r="I615" s="243"/>
      <c r="J615" s="238"/>
      <c r="K615" s="238"/>
      <c r="L615" s="244"/>
      <c r="M615" s="245"/>
      <c r="N615" s="246"/>
      <c r="O615" s="246"/>
      <c r="P615" s="246"/>
      <c r="Q615" s="246"/>
      <c r="R615" s="246"/>
      <c r="S615" s="246"/>
      <c r="T615" s="247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8" t="s">
        <v>196</v>
      </c>
      <c r="AU615" s="248" t="s">
        <v>86</v>
      </c>
      <c r="AV615" s="13" t="s">
        <v>86</v>
      </c>
      <c r="AW615" s="13" t="s">
        <v>32</v>
      </c>
      <c r="AX615" s="13" t="s">
        <v>81</v>
      </c>
      <c r="AY615" s="248" t="s">
        <v>116</v>
      </c>
    </row>
    <row r="616" s="2" customFormat="1" ht="14.4" customHeight="1">
      <c r="A616" s="38"/>
      <c r="B616" s="39"/>
      <c r="C616" s="216" t="s">
        <v>743</v>
      </c>
      <c r="D616" s="216" t="s">
        <v>120</v>
      </c>
      <c r="E616" s="217" t="s">
        <v>744</v>
      </c>
      <c r="F616" s="218" t="s">
        <v>745</v>
      </c>
      <c r="G616" s="219" t="s">
        <v>194</v>
      </c>
      <c r="H616" s="220">
        <v>3.7090000000000001</v>
      </c>
      <c r="I616" s="221"/>
      <c r="J616" s="222">
        <f>ROUND(I616*H616,2)</f>
        <v>0</v>
      </c>
      <c r="K616" s="223"/>
      <c r="L616" s="44"/>
      <c r="M616" s="224" t="s">
        <v>1</v>
      </c>
      <c r="N616" s="225" t="s">
        <v>41</v>
      </c>
      <c r="O616" s="91"/>
      <c r="P616" s="226">
        <f>O616*H616</f>
        <v>0</v>
      </c>
      <c r="Q616" s="226">
        <v>2.45329</v>
      </c>
      <c r="R616" s="226">
        <f>Q616*H616</f>
        <v>9.0992526100000006</v>
      </c>
      <c r="S616" s="226">
        <v>0</v>
      </c>
      <c r="T616" s="227">
        <f>S616*H616</f>
        <v>0</v>
      </c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R616" s="228" t="s">
        <v>126</v>
      </c>
      <c r="AT616" s="228" t="s">
        <v>120</v>
      </c>
      <c r="AU616" s="228" t="s">
        <v>86</v>
      </c>
      <c r="AY616" s="17" t="s">
        <v>116</v>
      </c>
      <c r="BE616" s="229">
        <f>IF(N616="základní",J616,0)</f>
        <v>0</v>
      </c>
      <c r="BF616" s="229">
        <f>IF(N616="snížená",J616,0)</f>
        <v>0</v>
      </c>
      <c r="BG616" s="229">
        <f>IF(N616="zákl. přenesená",J616,0)</f>
        <v>0</v>
      </c>
      <c r="BH616" s="229">
        <f>IF(N616="sníž. přenesená",J616,0)</f>
        <v>0</v>
      </c>
      <c r="BI616" s="229">
        <f>IF(N616="nulová",J616,0)</f>
        <v>0</v>
      </c>
      <c r="BJ616" s="17" t="s">
        <v>81</v>
      </c>
      <c r="BK616" s="229">
        <f>ROUND(I616*H616,2)</f>
        <v>0</v>
      </c>
      <c r="BL616" s="17" t="s">
        <v>126</v>
      </c>
      <c r="BM616" s="228" t="s">
        <v>746</v>
      </c>
    </row>
    <row r="617" s="13" customFormat="1">
      <c r="A617" s="13"/>
      <c r="B617" s="237"/>
      <c r="C617" s="238"/>
      <c r="D617" s="239" t="s">
        <v>196</v>
      </c>
      <c r="E617" s="240" t="s">
        <v>1</v>
      </c>
      <c r="F617" s="241" t="s">
        <v>747</v>
      </c>
      <c r="G617" s="238"/>
      <c r="H617" s="242">
        <v>1.8240000000000001</v>
      </c>
      <c r="I617" s="243"/>
      <c r="J617" s="238"/>
      <c r="K617" s="238"/>
      <c r="L617" s="244"/>
      <c r="M617" s="245"/>
      <c r="N617" s="246"/>
      <c r="O617" s="246"/>
      <c r="P617" s="246"/>
      <c r="Q617" s="246"/>
      <c r="R617" s="246"/>
      <c r="S617" s="246"/>
      <c r="T617" s="247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8" t="s">
        <v>196</v>
      </c>
      <c r="AU617" s="248" t="s">
        <v>86</v>
      </c>
      <c r="AV617" s="13" t="s">
        <v>86</v>
      </c>
      <c r="AW617" s="13" t="s">
        <v>32</v>
      </c>
      <c r="AX617" s="13" t="s">
        <v>76</v>
      </c>
      <c r="AY617" s="248" t="s">
        <v>116</v>
      </c>
    </row>
    <row r="618" s="13" customFormat="1">
      <c r="A618" s="13"/>
      <c r="B618" s="237"/>
      <c r="C618" s="238"/>
      <c r="D618" s="239" t="s">
        <v>196</v>
      </c>
      <c r="E618" s="240" t="s">
        <v>1</v>
      </c>
      <c r="F618" s="241" t="s">
        <v>748</v>
      </c>
      <c r="G618" s="238"/>
      <c r="H618" s="242">
        <v>1.3680000000000001</v>
      </c>
      <c r="I618" s="243"/>
      <c r="J618" s="238"/>
      <c r="K618" s="238"/>
      <c r="L618" s="244"/>
      <c r="M618" s="245"/>
      <c r="N618" s="246"/>
      <c r="O618" s="246"/>
      <c r="P618" s="246"/>
      <c r="Q618" s="246"/>
      <c r="R618" s="246"/>
      <c r="S618" s="246"/>
      <c r="T618" s="247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48" t="s">
        <v>196</v>
      </c>
      <c r="AU618" s="248" t="s">
        <v>86</v>
      </c>
      <c r="AV618" s="13" t="s">
        <v>86</v>
      </c>
      <c r="AW618" s="13" t="s">
        <v>32</v>
      </c>
      <c r="AX618" s="13" t="s">
        <v>76</v>
      </c>
      <c r="AY618" s="248" t="s">
        <v>116</v>
      </c>
    </row>
    <row r="619" s="13" customFormat="1">
      <c r="A619" s="13"/>
      <c r="B619" s="237"/>
      <c r="C619" s="238"/>
      <c r="D619" s="239" t="s">
        <v>196</v>
      </c>
      <c r="E619" s="240" t="s">
        <v>1</v>
      </c>
      <c r="F619" s="241" t="s">
        <v>749</v>
      </c>
      <c r="G619" s="238"/>
      <c r="H619" s="242">
        <v>0.063</v>
      </c>
      <c r="I619" s="243"/>
      <c r="J619" s="238"/>
      <c r="K619" s="238"/>
      <c r="L619" s="244"/>
      <c r="M619" s="245"/>
      <c r="N619" s="246"/>
      <c r="O619" s="246"/>
      <c r="P619" s="246"/>
      <c r="Q619" s="246"/>
      <c r="R619" s="246"/>
      <c r="S619" s="246"/>
      <c r="T619" s="247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8" t="s">
        <v>196</v>
      </c>
      <c r="AU619" s="248" t="s">
        <v>86</v>
      </c>
      <c r="AV619" s="13" t="s">
        <v>86</v>
      </c>
      <c r="AW619" s="13" t="s">
        <v>32</v>
      </c>
      <c r="AX619" s="13" t="s">
        <v>76</v>
      </c>
      <c r="AY619" s="248" t="s">
        <v>116</v>
      </c>
    </row>
    <row r="620" s="13" customFormat="1">
      <c r="A620" s="13"/>
      <c r="B620" s="237"/>
      <c r="C620" s="238"/>
      <c r="D620" s="239" t="s">
        <v>196</v>
      </c>
      <c r="E620" s="240" t="s">
        <v>1</v>
      </c>
      <c r="F620" s="241" t="s">
        <v>750</v>
      </c>
      <c r="G620" s="238"/>
      <c r="H620" s="242">
        <v>0.128</v>
      </c>
      <c r="I620" s="243"/>
      <c r="J620" s="238"/>
      <c r="K620" s="238"/>
      <c r="L620" s="244"/>
      <c r="M620" s="245"/>
      <c r="N620" s="246"/>
      <c r="O620" s="246"/>
      <c r="P620" s="246"/>
      <c r="Q620" s="246"/>
      <c r="R620" s="246"/>
      <c r="S620" s="246"/>
      <c r="T620" s="247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48" t="s">
        <v>196</v>
      </c>
      <c r="AU620" s="248" t="s">
        <v>86</v>
      </c>
      <c r="AV620" s="13" t="s">
        <v>86</v>
      </c>
      <c r="AW620" s="13" t="s">
        <v>32</v>
      </c>
      <c r="AX620" s="13" t="s">
        <v>76</v>
      </c>
      <c r="AY620" s="248" t="s">
        <v>116</v>
      </c>
    </row>
    <row r="621" s="13" customFormat="1">
      <c r="A621" s="13"/>
      <c r="B621" s="237"/>
      <c r="C621" s="238"/>
      <c r="D621" s="239" t="s">
        <v>196</v>
      </c>
      <c r="E621" s="240" t="s">
        <v>1</v>
      </c>
      <c r="F621" s="241" t="s">
        <v>751</v>
      </c>
      <c r="G621" s="238"/>
      <c r="H621" s="242">
        <v>0.32600000000000001</v>
      </c>
      <c r="I621" s="243"/>
      <c r="J621" s="238"/>
      <c r="K621" s="238"/>
      <c r="L621" s="244"/>
      <c r="M621" s="245"/>
      <c r="N621" s="246"/>
      <c r="O621" s="246"/>
      <c r="P621" s="246"/>
      <c r="Q621" s="246"/>
      <c r="R621" s="246"/>
      <c r="S621" s="246"/>
      <c r="T621" s="247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8" t="s">
        <v>196</v>
      </c>
      <c r="AU621" s="248" t="s">
        <v>86</v>
      </c>
      <c r="AV621" s="13" t="s">
        <v>86</v>
      </c>
      <c r="AW621" s="13" t="s">
        <v>32</v>
      </c>
      <c r="AX621" s="13" t="s">
        <v>76</v>
      </c>
      <c r="AY621" s="248" t="s">
        <v>116</v>
      </c>
    </row>
    <row r="622" s="14" customFormat="1">
      <c r="A622" s="14"/>
      <c r="B622" s="249"/>
      <c r="C622" s="250"/>
      <c r="D622" s="239" t="s">
        <v>196</v>
      </c>
      <c r="E622" s="251" t="s">
        <v>1</v>
      </c>
      <c r="F622" s="252" t="s">
        <v>201</v>
      </c>
      <c r="G622" s="250"/>
      <c r="H622" s="253">
        <v>3.7090000000000005</v>
      </c>
      <c r="I622" s="254"/>
      <c r="J622" s="250"/>
      <c r="K622" s="250"/>
      <c r="L622" s="255"/>
      <c r="M622" s="256"/>
      <c r="N622" s="257"/>
      <c r="O622" s="257"/>
      <c r="P622" s="257"/>
      <c r="Q622" s="257"/>
      <c r="R622" s="257"/>
      <c r="S622" s="257"/>
      <c r="T622" s="258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9" t="s">
        <v>196</v>
      </c>
      <c r="AU622" s="259" t="s">
        <v>86</v>
      </c>
      <c r="AV622" s="14" t="s">
        <v>126</v>
      </c>
      <c r="AW622" s="14" t="s">
        <v>32</v>
      </c>
      <c r="AX622" s="14" t="s">
        <v>81</v>
      </c>
      <c r="AY622" s="259" t="s">
        <v>116</v>
      </c>
    </row>
    <row r="623" s="2" customFormat="1" ht="24.15" customHeight="1">
      <c r="A623" s="38"/>
      <c r="B623" s="39"/>
      <c r="C623" s="216" t="s">
        <v>752</v>
      </c>
      <c r="D623" s="216" t="s">
        <v>120</v>
      </c>
      <c r="E623" s="217" t="s">
        <v>753</v>
      </c>
      <c r="F623" s="218" t="s">
        <v>754</v>
      </c>
      <c r="G623" s="219" t="s">
        <v>262</v>
      </c>
      <c r="H623" s="220">
        <v>41.527999999999999</v>
      </c>
      <c r="I623" s="221"/>
      <c r="J623" s="222">
        <f>ROUND(I623*H623,2)</f>
        <v>0</v>
      </c>
      <c r="K623" s="223"/>
      <c r="L623" s="44"/>
      <c r="M623" s="224" t="s">
        <v>1</v>
      </c>
      <c r="N623" s="225" t="s">
        <v>41</v>
      </c>
      <c r="O623" s="91"/>
      <c r="P623" s="226">
        <f>O623*H623</f>
        <v>0</v>
      </c>
      <c r="Q623" s="226">
        <v>0.0024399999999999999</v>
      </c>
      <c r="R623" s="226">
        <f>Q623*H623</f>
        <v>0.10132831999999999</v>
      </c>
      <c r="S623" s="226">
        <v>0</v>
      </c>
      <c r="T623" s="227">
        <f>S623*H623</f>
        <v>0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228" t="s">
        <v>126</v>
      </c>
      <c r="AT623" s="228" t="s">
        <v>120</v>
      </c>
      <c r="AU623" s="228" t="s">
        <v>86</v>
      </c>
      <c r="AY623" s="17" t="s">
        <v>116</v>
      </c>
      <c r="BE623" s="229">
        <f>IF(N623="základní",J623,0)</f>
        <v>0</v>
      </c>
      <c r="BF623" s="229">
        <f>IF(N623="snížená",J623,0)</f>
        <v>0</v>
      </c>
      <c r="BG623" s="229">
        <f>IF(N623="zákl. přenesená",J623,0)</f>
        <v>0</v>
      </c>
      <c r="BH623" s="229">
        <f>IF(N623="sníž. přenesená",J623,0)</f>
        <v>0</v>
      </c>
      <c r="BI623" s="229">
        <f>IF(N623="nulová",J623,0)</f>
        <v>0</v>
      </c>
      <c r="BJ623" s="17" t="s">
        <v>81</v>
      </c>
      <c r="BK623" s="229">
        <f>ROUND(I623*H623,2)</f>
        <v>0</v>
      </c>
      <c r="BL623" s="17" t="s">
        <v>126</v>
      </c>
      <c r="BM623" s="228" t="s">
        <v>755</v>
      </c>
    </row>
    <row r="624" s="13" customFormat="1">
      <c r="A624" s="13"/>
      <c r="B624" s="237"/>
      <c r="C624" s="238"/>
      <c r="D624" s="239" t="s">
        <v>196</v>
      </c>
      <c r="E624" s="240" t="s">
        <v>1</v>
      </c>
      <c r="F624" s="241" t="s">
        <v>756</v>
      </c>
      <c r="G624" s="238"/>
      <c r="H624" s="242">
        <v>18.239999999999998</v>
      </c>
      <c r="I624" s="243"/>
      <c r="J624" s="238"/>
      <c r="K624" s="238"/>
      <c r="L624" s="244"/>
      <c r="M624" s="245"/>
      <c r="N624" s="246"/>
      <c r="O624" s="246"/>
      <c r="P624" s="246"/>
      <c r="Q624" s="246"/>
      <c r="R624" s="246"/>
      <c r="S624" s="246"/>
      <c r="T624" s="247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8" t="s">
        <v>196</v>
      </c>
      <c r="AU624" s="248" t="s">
        <v>86</v>
      </c>
      <c r="AV624" s="13" t="s">
        <v>86</v>
      </c>
      <c r="AW624" s="13" t="s">
        <v>32</v>
      </c>
      <c r="AX624" s="13" t="s">
        <v>76</v>
      </c>
      <c r="AY624" s="248" t="s">
        <v>116</v>
      </c>
    </row>
    <row r="625" s="13" customFormat="1">
      <c r="A625" s="13"/>
      <c r="B625" s="237"/>
      <c r="C625" s="238"/>
      <c r="D625" s="239" t="s">
        <v>196</v>
      </c>
      <c r="E625" s="240" t="s">
        <v>1</v>
      </c>
      <c r="F625" s="241" t="s">
        <v>757</v>
      </c>
      <c r="G625" s="238"/>
      <c r="H625" s="242">
        <v>14.535</v>
      </c>
      <c r="I625" s="243"/>
      <c r="J625" s="238"/>
      <c r="K625" s="238"/>
      <c r="L625" s="244"/>
      <c r="M625" s="245"/>
      <c r="N625" s="246"/>
      <c r="O625" s="246"/>
      <c r="P625" s="246"/>
      <c r="Q625" s="246"/>
      <c r="R625" s="246"/>
      <c r="S625" s="246"/>
      <c r="T625" s="247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8" t="s">
        <v>196</v>
      </c>
      <c r="AU625" s="248" t="s">
        <v>86</v>
      </c>
      <c r="AV625" s="13" t="s">
        <v>86</v>
      </c>
      <c r="AW625" s="13" t="s">
        <v>32</v>
      </c>
      <c r="AX625" s="13" t="s">
        <v>76</v>
      </c>
      <c r="AY625" s="248" t="s">
        <v>116</v>
      </c>
    </row>
    <row r="626" s="13" customFormat="1">
      <c r="A626" s="13"/>
      <c r="B626" s="237"/>
      <c r="C626" s="238"/>
      <c r="D626" s="239" t="s">
        <v>196</v>
      </c>
      <c r="E626" s="240" t="s">
        <v>1</v>
      </c>
      <c r="F626" s="241" t="s">
        <v>758</v>
      </c>
      <c r="G626" s="238"/>
      <c r="H626" s="242">
        <v>1.831</v>
      </c>
      <c r="I626" s="243"/>
      <c r="J626" s="238"/>
      <c r="K626" s="238"/>
      <c r="L626" s="244"/>
      <c r="M626" s="245"/>
      <c r="N626" s="246"/>
      <c r="O626" s="246"/>
      <c r="P626" s="246"/>
      <c r="Q626" s="246"/>
      <c r="R626" s="246"/>
      <c r="S626" s="246"/>
      <c r="T626" s="247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8" t="s">
        <v>196</v>
      </c>
      <c r="AU626" s="248" t="s">
        <v>86</v>
      </c>
      <c r="AV626" s="13" t="s">
        <v>86</v>
      </c>
      <c r="AW626" s="13" t="s">
        <v>32</v>
      </c>
      <c r="AX626" s="13" t="s">
        <v>76</v>
      </c>
      <c r="AY626" s="248" t="s">
        <v>116</v>
      </c>
    </row>
    <row r="627" s="13" customFormat="1">
      <c r="A627" s="13"/>
      <c r="B627" s="237"/>
      <c r="C627" s="238"/>
      <c r="D627" s="239" t="s">
        <v>196</v>
      </c>
      <c r="E627" s="240" t="s">
        <v>1</v>
      </c>
      <c r="F627" s="241" t="s">
        <v>759</v>
      </c>
      <c r="G627" s="238"/>
      <c r="H627" s="242">
        <v>6.9219999999999997</v>
      </c>
      <c r="I627" s="243"/>
      <c r="J627" s="238"/>
      <c r="K627" s="238"/>
      <c r="L627" s="244"/>
      <c r="M627" s="245"/>
      <c r="N627" s="246"/>
      <c r="O627" s="246"/>
      <c r="P627" s="246"/>
      <c r="Q627" s="246"/>
      <c r="R627" s="246"/>
      <c r="S627" s="246"/>
      <c r="T627" s="247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8" t="s">
        <v>196</v>
      </c>
      <c r="AU627" s="248" t="s">
        <v>86</v>
      </c>
      <c r="AV627" s="13" t="s">
        <v>86</v>
      </c>
      <c r="AW627" s="13" t="s">
        <v>32</v>
      </c>
      <c r="AX627" s="13" t="s">
        <v>76</v>
      </c>
      <c r="AY627" s="248" t="s">
        <v>116</v>
      </c>
    </row>
    <row r="628" s="14" customFormat="1">
      <c r="A628" s="14"/>
      <c r="B628" s="249"/>
      <c r="C628" s="250"/>
      <c r="D628" s="239" t="s">
        <v>196</v>
      </c>
      <c r="E628" s="251" t="s">
        <v>1</v>
      </c>
      <c r="F628" s="252" t="s">
        <v>201</v>
      </c>
      <c r="G628" s="250"/>
      <c r="H628" s="253">
        <v>41.527999999999999</v>
      </c>
      <c r="I628" s="254"/>
      <c r="J628" s="250"/>
      <c r="K628" s="250"/>
      <c r="L628" s="255"/>
      <c r="M628" s="256"/>
      <c r="N628" s="257"/>
      <c r="O628" s="257"/>
      <c r="P628" s="257"/>
      <c r="Q628" s="257"/>
      <c r="R628" s="257"/>
      <c r="S628" s="257"/>
      <c r="T628" s="258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59" t="s">
        <v>196</v>
      </c>
      <c r="AU628" s="259" t="s">
        <v>86</v>
      </c>
      <c r="AV628" s="14" t="s">
        <v>126</v>
      </c>
      <c r="AW628" s="14" t="s">
        <v>32</v>
      </c>
      <c r="AX628" s="14" t="s">
        <v>81</v>
      </c>
      <c r="AY628" s="259" t="s">
        <v>116</v>
      </c>
    </row>
    <row r="629" s="2" customFormat="1" ht="24.15" customHeight="1">
      <c r="A629" s="38"/>
      <c r="B629" s="39"/>
      <c r="C629" s="216" t="s">
        <v>760</v>
      </c>
      <c r="D629" s="216" t="s">
        <v>120</v>
      </c>
      <c r="E629" s="217" t="s">
        <v>761</v>
      </c>
      <c r="F629" s="218" t="s">
        <v>762</v>
      </c>
      <c r="G629" s="219" t="s">
        <v>262</v>
      </c>
      <c r="H629" s="220">
        <v>41.527999999999999</v>
      </c>
      <c r="I629" s="221"/>
      <c r="J629" s="222">
        <f>ROUND(I629*H629,2)</f>
        <v>0</v>
      </c>
      <c r="K629" s="223"/>
      <c r="L629" s="44"/>
      <c r="M629" s="224" t="s">
        <v>1</v>
      </c>
      <c r="N629" s="225" t="s">
        <v>41</v>
      </c>
      <c r="O629" s="91"/>
      <c r="P629" s="226">
        <f>O629*H629</f>
        <v>0</v>
      </c>
      <c r="Q629" s="226">
        <v>0</v>
      </c>
      <c r="R629" s="226">
        <f>Q629*H629</f>
        <v>0</v>
      </c>
      <c r="S629" s="226">
        <v>0</v>
      </c>
      <c r="T629" s="227">
        <f>S629*H629</f>
        <v>0</v>
      </c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R629" s="228" t="s">
        <v>126</v>
      </c>
      <c r="AT629" s="228" t="s">
        <v>120</v>
      </c>
      <c r="AU629" s="228" t="s">
        <v>86</v>
      </c>
      <c r="AY629" s="17" t="s">
        <v>116</v>
      </c>
      <c r="BE629" s="229">
        <f>IF(N629="základní",J629,0)</f>
        <v>0</v>
      </c>
      <c r="BF629" s="229">
        <f>IF(N629="snížená",J629,0)</f>
        <v>0</v>
      </c>
      <c r="BG629" s="229">
        <f>IF(N629="zákl. přenesená",J629,0)</f>
        <v>0</v>
      </c>
      <c r="BH629" s="229">
        <f>IF(N629="sníž. přenesená",J629,0)</f>
        <v>0</v>
      </c>
      <c r="BI629" s="229">
        <f>IF(N629="nulová",J629,0)</f>
        <v>0</v>
      </c>
      <c r="BJ629" s="17" t="s">
        <v>81</v>
      </c>
      <c r="BK629" s="229">
        <f>ROUND(I629*H629,2)</f>
        <v>0</v>
      </c>
      <c r="BL629" s="17" t="s">
        <v>126</v>
      </c>
      <c r="BM629" s="228" t="s">
        <v>763</v>
      </c>
    </row>
    <row r="630" s="2" customFormat="1" ht="14.4" customHeight="1">
      <c r="A630" s="38"/>
      <c r="B630" s="39"/>
      <c r="C630" s="216" t="s">
        <v>764</v>
      </c>
      <c r="D630" s="216" t="s">
        <v>120</v>
      </c>
      <c r="E630" s="217" t="s">
        <v>765</v>
      </c>
      <c r="F630" s="218" t="s">
        <v>766</v>
      </c>
      <c r="G630" s="219" t="s">
        <v>256</v>
      </c>
      <c r="H630" s="220">
        <v>0.55800000000000005</v>
      </c>
      <c r="I630" s="221"/>
      <c r="J630" s="222">
        <f>ROUND(I630*H630,2)</f>
        <v>0</v>
      </c>
      <c r="K630" s="223"/>
      <c r="L630" s="44"/>
      <c r="M630" s="224" t="s">
        <v>1</v>
      </c>
      <c r="N630" s="225" t="s">
        <v>41</v>
      </c>
      <c r="O630" s="91"/>
      <c r="P630" s="226">
        <f>O630*H630</f>
        <v>0</v>
      </c>
      <c r="Q630" s="226">
        <v>1.0519700000000001</v>
      </c>
      <c r="R630" s="226">
        <f>Q630*H630</f>
        <v>0.58699926000000013</v>
      </c>
      <c r="S630" s="226">
        <v>0</v>
      </c>
      <c r="T630" s="227">
        <f>S630*H630</f>
        <v>0</v>
      </c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R630" s="228" t="s">
        <v>126</v>
      </c>
      <c r="AT630" s="228" t="s">
        <v>120</v>
      </c>
      <c r="AU630" s="228" t="s">
        <v>86</v>
      </c>
      <c r="AY630" s="17" t="s">
        <v>116</v>
      </c>
      <c r="BE630" s="229">
        <f>IF(N630="základní",J630,0)</f>
        <v>0</v>
      </c>
      <c r="BF630" s="229">
        <f>IF(N630="snížená",J630,0)</f>
        <v>0</v>
      </c>
      <c r="BG630" s="229">
        <f>IF(N630="zákl. přenesená",J630,0)</f>
        <v>0</v>
      </c>
      <c r="BH630" s="229">
        <f>IF(N630="sníž. přenesená",J630,0)</f>
        <v>0</v>
      </c>
      <c r="BI630" s="229">
        <f>IF(N630="nulová",J630,0)</f>
        <v>0</v>
      </c>
      <c r="BJ630" s="17" t="s">
        <v>81</v>
      </c>
      <c r="BK630" s="229">
        <f>ROUND(I630*H630,2)</f>
        <v>0</v>
      </c>
      <c r="BL630" s="17" t="s">
        <v>126</v>
      </c>
      <c r="BM630" s="228" t="s">
        <v>767</v>
      </c>
    </row>
    <row r="631" s="13" customFormat="1">
      <c r="A631" s="13"/>
      <c r="B631" s="237"/>
      <c r="C631" s="238"/>
      <c r="D631" s="239" t="s">
        <v>196</v>
      </c>
      <c r="E631" s="240" t="s">
        <v>1</v>
      </c>
      <c r="F631" s="241" t="s">
        <v>768</v>
      </c>
      <c r="G631" s="238"/>
      <c r="H631" s="242">
        <v>0.078</v>
      </c>
      <c r="I631" s="243"/>
      <c r="J631" s="238"/>
      <c r="K631" s="238"/>
      <c r="L631" s="244"/>
      <c r="M631" s="245"/>
      <c r="N631" s="246"/>
      <c r="O631" s="246"/>
      <c r="P631" s="246"/>
      <c r="Q631" s="246"/>
      <c r="R631" s="246"/>
      <c r="S631" s="246"/>
      <c r="T631" s="247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8" t="s">
        <v>196</v>
      </c>
      <c r="AU631" s="248" t="s">
        <v>86</v>
      </c>
      <c r="AV631" s="13" t="s">
        <v>86</v>
      </c>
      <c r="AW631" s="13" t="s">
        <v>32</v>
      </c>
      <c r="AX631" s="13" t="s">
        <v>76</v>
      </c>
      <c r="AY631" s="248" t="s">
        <v>116</v>
      </c>
    </row>
    <row r="632" s="13" customFormat="1">
      <c r="A632" s="13"/>
      <c r="B632" s="237"/>
      <c r="C632" s="238"/>
      <c r="D632" s="239" t="s">
        <v>196</v>
      </c>
      <c r="E632" s="240" t="s">
        <v>1</v>
      </c>
      <c r="F632" s="241" t="s">
        <v>769</v>
      </c>
      <c r="G632" s="238"/>
      <c r="H632" s="242">
        <v>0.20100000000000001</v>
      </c>
      <c r="I632" s="243"/>
      <c r="J632" s="238"/>
      <c r="K632" s="238"/>
      <c r="L632" s="244"/>
      <c r="M632" s="245"/>
      <c r="N632" s="246"/>
      <c r="O632" s="246"/>
      <c r="P632" s="246"/>
      <c r="Q632" s="246"/>
      <c r="R632" s="246"/>
      <c r="S632" s="246"/>
      <c r="T632" s="247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8" t="s">
        <v>196</v>
      </c>
      <c r="AU632" s="248" t="s">
        <v>86</v>
      </c>
      <c r="AV632" s="13" t="s">
        <v>86</v>
      </c>
      <c r="AW632" s="13" t="s">
        <v>32</v>
      </c>
      <c r="AX632" s="13" t="s">
        <v>76</v>
      </c>
      <c r="AY632" s="248" t="s">
        <v>116</v>
      </c>
    </row>
    <row r="633" s="13" customFormat="1">
      <c r="A633" s="13"/>
      <c r="B633" s="237"/>
      <c r="C633" s="238"/>
      <c r="D633" s="239" t="s">
        <v>196</v>
      </c>
      <c r="E633" s="240" t="s">
        <v>1</v>
      </c>
      <c r="F633" s="241" t="s">
        <v>770</v>
      </c>
      <c r="G633" s="238"/>
      <c r="H633" s="242">
        <v>0.14699999999999999</v>
      </c>
      <c r="I633" s="243"/>
      <c r="J633" s="238"/>
      <c r="K633" s="238"/>
      <c r="L633" s="244"/>
      <c r="M633" s="245"/>
      <c r="N633" s="246"/>
      <c r="O633" s="246"/>
      <c r="P633" s="246"/>
      <c r="Q633" s="246"/>
      <c r="R633" s="246"/>
      <c r="S633" s="246"/>
      <c r="T633" s="247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48" t="s">
        <v>196</v>
      </c>
      <c r="AU633" s="248" t="s">
        <v>86</v>
      </c>
      <c r="AV633" s="13" t="s">
        <v>86</v>
      </c>
      <c r="AW633" s="13" t="s">
        <v>32</v>
      </c>
      <c r="AX633" s="13" t="s">
        <v>76</v>
      </c>
      <c r="AY633" s="248" t="s">
        <v>116</v>
      </c>
    </row>
    <row r="634" s="13" customFormat="1">
      <c r="A634" s="13"/>
      <c r="B634" s="237"/>
      <c r="C634" s="238"/>
      <c r="D634" s="239" t="s">
        <v>196</v>
      </c>
      <c r="E634" s="240" t="s">
        <v>1</v>
      </c>
      <c r="F634" s="241" t="s">
        <v>771</v>
      </c>
      <c r="G634" s="238"/>
      <c r="H634" s="242">
        <v>0.13200000000000001</v>
      </c>
      <c r="I634" s="243"/>
      <c r="J634" s="238"/>
      <c r="K634" s="238"/>
      <c r="L634" s="244"/>
      <c r="M634" s="245"/>
      <c r="N634" s="246"/>
      <c r="O634" s="246"/>
      <c r="P634" s="246"/>
      <c r="Q634" s="246"/>
      <c r="R634" s="246"/>
      <c r="S634" s="246"/>
      <c r="T634" s="247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8" t="s">
        <v>196</v>
      </c>
      <c r="AU634" s="248" t="s">
        <v>86</v>
      </c>
      <c r="AV634" s="13" t="s">
        <v>86</v>
      </c>
      <c r="AW634" s="13" t="s">
        <v>32</v>
      </c>
      <c r="AX634" s="13" t="s">
        <v>76</v>
      </c>
      <c r="AY634" s="248" t="s">
        <v>116</v>
      </c>
    </row>
    <row r="635" s="14" customFormat="1">
      <c r="A635" s="14"/>
      <c r="B635" s="249"/>
      <c r="C635" s="250"/>
      <c r="D635" s="239" t="s">
        <v>196</v>
      </c>
      <c r="E635" s="251" t="s">
        <v>1</v>
      </c>
      <c r="F635" s="252" t="s">
        <v>201</v>
      </c>
      <c r="G635" s="250"/>
      <c r="H635" s="253">
        <v>0.55800000000000005</v>
      </c>
      <c r="I635" s="254"/>
      <c r="J635" s="250"/>
      <c r="K635" s="250"/>
      <c r="L635" s="255"/>
      <c r="M635" s="256"/>
      <c r="N635" s="257"/>
      <c r="O635" s="257"/>
      <c r="P635" s="257"/>
      <c r="Q635" s="257"/>
      <c r="R635" s="257"/>
      <c r="S635" s="257"/>
      <c r="T635" s="258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59" t="s">
        <v>196</v>
      </c>
      <c r="AU635" s="259" t="s">
        <v>86</v>
      </c>
      <c r="AV635" s="14" t="s">
        <v>126</v>
      </c>
      <c r="AW635" s="14" t="s">
        <v>32</v>
      </c>
      <c r="AX635" s="14" t="s">
        <v>81</v>
      </c>
      <c r="AY635" s="259" t="s">
        <v>116</v>
      </c>
    </row>
    <row r="636" s="2" customFormat="1" ht="24.15" customHeight="1">
      <c r="A636" s="38"/>
      <c r="B636" s="39"/>
      <c r="C636" s="216" t="s">
        <v>772</v>
      </c>
      <c r="D636" s="216" t="s">
        <v>120</v>
      </c>
      <c r="E636" s="217" t="s">
        <v>773</v>
      </c>
      <c r="F636" s="218" t="s">
        <v>774</v>
      </c>
      <c r="G636" s="219" t="s">
        <v>262</v>
      </c>
      <c r="H636" s="220">
        <v>1.897</v>
      </c>
      <c r="I636" s="221"/>
      <c r="J636" s="222">
        <f>ROUND(I636*H636,2)</f>
        <v>0</v>
      </c>
      <c r="K636" s="223"/>
      <c r="L636" s="44"/>
      <c r="M636" s="224" t="s">
        <v>1</v>
      </c>
      <c r="N636" s="225" t="s">
        <v>41</v>
      </c>
      <c r="O636" s="91"/>
      <c r="P636" s="226">
        <f>O636*H636</f>
        <v>0</v>
      </c>
      <c r="Q636" s="226">
        <v>0.0040499999999999998</v>
      </c>
      <c r="R636" s="226">
        <f>Q636*H636</f>
        <v>0.0076828499999999997</v>
      </c>
      <c r="S636" s="226">
        <v>0</v>
      </c>
      <c r="T636" s="227">
        <f>S636*H636</f>
        <v>0</v>
      </c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R636" s="228" t="s">
        <v>126</v>
      </c>
      <c r="AT636" s="228" t="s">
        <v>120</v>
      </c>
      <c r="AU636" s="228" t="s">
        <v>86</v>
      </c>
      <c r="AY636" s="17" t="s">
        <v>116</v>
      </c>
      <c r="BE636" s="229">
        <f>IF(N636="základní",J636,0)</f>
        <v>0</v>
      </c>
      <c r="BF636" s="229">
        <f>IF(N636="snížená",J636,0)</f>
        <v>0</v>
      </c>
      <c r="BG636" s="229">
        <f>IF(N636="zákl. přenesená",J636,0)</f>
        <v>0</v>
      </c>
      <c r="BH636" s="229">
        <f>IF(N636="sníž. přenesená",J636,0)</f>
        <v>0</v>
      </c>
      <c r="BI636" s="229">
        <f>IF(N636="nulová",J636,0)</f>
        <v>0</v>
      </c>
      <c r="BJ636" s="17" t="s">
        <v>81</v>
      </c>
      <c r="BK636" s="229">
        <f>ROUND(I636*H636,2)</f>
        <v>0</v>
      </c>
      <c r="BL636" s="17" t="s">
        <v>126</v>
      </c>
      <c r="BM636" s="228" t="s">
        <v>775</v>
      </c>
    </row>
    <row r="637" s="13" customFormat="1">
      <c r="A637" s="13"/>
      <c r="B637" s="237"/>
      <c r="C637" s="238"/>
      <c r="D637" s="239" t="s">
        <v>196</v>
      </c>
      <c r="E637" s="240" t="s">
        <v>1</v>
      </c>
      <c r="F637" s="241" t="s">
        <v>776</v>
      </c>
      <c r="G637" s="238"/>
      <c r="H637" s="242">
        <v>1.897</v>
      </c>
      <c r="I637" s="243"/>
      <c r="J637" s="238"/>
      <c r="K637" s="238"/>
      <c r="L637" s="244"/>
      <c r="M637" s="245"/>
      <c r="N637" s="246"/>
      <c r="O637" s="246"/>
      <c r="P637" s="246"/>
      <c r="Q637" s="246"/>
      <c r="R637" s="246"/>
      <c r="S637" s="246"/>
      <c r="T637" s="247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8" t="s">
        <v>196</v>
      </c>
      <c r="AU637" s="248" t="s">
        <v>86</v>
      </c>
      <c r="AV637" s="13" t="s">
        <v>86</v>
      </c>
      <c r="AW637" s="13" t="s">
        <v>32</v>
      </c>
      <c r="AX637" s="13" t="s">
        <v>76</v>
      </c>
      <c r="AY637" s="248" t="s">
        <v>116</v>
      </c>
    </row>
    <row r="638" s="14" customFormat="1">
      <c r="A638" s="14"/>
      <c r="B638" s="249"/>
      <c r="C638" s="250"/>
      <c r="D638" s="239" t="s">
        <v>196</v>
      </c>
      <c r="E638" s="251" t="s">
        <v>1</v>
      </c>
      <c r="F638" s="252" t="s">
        <v>201</v>
      </c>
      <c r="G638" s="250"/>
      <c r="H638" s="253">
        <v>1.897</v>
      </c>
      <c r="I638" s="254"/>
      <c r="J638" s="250"/>
      <c r="K638" s="250"/>
      <c r="L638" s="255"/>
      <c r="M638" s="256"/>
      <c r="N638" s="257"/>
      <c r="O638" s="257"/>
      <c r="P638" s="257"/>
      <c r="Q638" s="257"/>
      <c r="R638" s="257"/>
      <c r="S638" s="257"/>
      <c r="T638" s="258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59" t="s">
        <v>196</v>
      </c>
      <c r="AU638" s="259" t="s">
        <v>86</v>
      </c>
      <c r="AV638" s="14" t="s">
        <v>126</v>
      </c>
      <c r="AW638" s="14" t="s">
        <v>32</v>
      </c>
      <c r="AX638" s="14" t="s">
        <v>81</v>
      </c>
      <c r="AY638" s="259" t="s">
        <v>116</v>
      </c>
    </row>
    <row r="639" s="2" customFormat="1" ht="24.15" customHeight="1">
      <c r="A639" s="38"/>
      <c r="B639" s="39"/>
      <c r="C639" s="216" t="s">
        <v>777</v>
      </c>
      <c r="D639" s="216" t="s">
        <v>120</v>
      </c>
      <c r="E639" s="217" t="s">
        <v>778</v>
      </c>
      <c r="F639" s="218" t="s">
        <v>779</v>
      </c>
      <c r="G639" s="219" t="s">
        <v>262</v>
      </c>
      <c r="H639" s="220">
        <v>1.897</v>
      </c>
      <c r="I639" s="221"/>
      <c r="J639" s="222">
        <f>ROUND(I639*H639,2)</f>
        <v>0</v>
      </c>
      <c r="K639" s="223"/>
      <c r="L639" s="44"/>
      <c r="M639" s="224" t="s">
        <v>1</v>
      </c>
      <c r="N639" s="225" t="s">
        <v>41</v>
      </c>
      <c r="O639" s="91"/>
      <c r="P639" s="226">
        <f>O639*H639</f>
        <v>0</v>
      </c>
      <c r="Q639" s="226">
        <v>0</v>
      </c>
      <c r="R639" s="226">
        <f>Q639*H639</f>
        <v>0</v>
      </c>
      <c r="S639" s="226">
        <v>0</v>
      </c>
      <c r="T639" s="227">
        <f>S639*H639</f>
        <v>0</v>
      </c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R639" s="228" t="s">
        <v>126</v>
      </c>
      <c r="AT639" s="228" t="s">
        <v>120</v>
      </c>
      <c r="AU639" s="228" t="s">
        <v>86</v>
      </c>
      <c r="AY639" s="17" t="s">
        <v>116</v>
      </c>
      <c r="BE639" s="229">
        <f>IF(N639="základní",J639,0)</f>
        <v>0</v>
      </c>
      <c r="BF639" s="229">
        <f>IF(N639="snížená",J639,0)</f>
        <v>0</v>
      </c>
      <c r="BG639" s="229">
        <f>IF(N639="zákl. přenesená",J639,0)</f>
        <v>0</v>
      </c>
      <c r="BH639" s="229">
        <f>IF(N639="sníž. přenesená",J639,0)</f>
        <v>0</v>
      </c>
      <c r="BI639" s="229">
        <f>IF(N639="nulová",J639,0)</f>
        <v>0</v>
      </c>
      <c r="BJ639" s="17" t="s">
        <v>81</v>
      </c>
      <c r="BK639" s="229">
        <f>ROUND(I639*H639,2)</f>
        <v>0</v>
      </c>
      <c r="BL639" s="17" t="s">
        <v>126</v>
      </c>
      <c r="BM639" s="228" t="s">
        <v>780</v>
      </c>
    </row>
    <row r="640" s="2" customFormat="1" ht="24.15" customHeight="1">
      <c r="A640" s="38"/>
      <c r="B640" s="39"/>
      <c r="C640" s="216" t="s">
        <v>781</v>
      </c>
      <c r="D640" s="216" t="s">
        <v>120</v>
      </c>
      <c r="E640" s="217" t="s">
        <v>782</v>
      </c>
      <c r="F640" s="218" t="s">
        <v>783</v>
      </c>
      <c r="G640" s="219" t="s">
        <v>295</v>
      </c>
      <c r="H640" s="220">
        <v>3</v>
      </c>
      <c r="I640" s="221"/>
      <c r="J640" s="222">
        <f>ROUND(I640*H640,2)</f>
        <v>0</v>
      </c>
      <c r="K640" s="223"/>
      <c r="L640" s="44"/>
      <c r="M640" s="224" t="s">
        <v>1</v>
      </c>
      <c r="N640" s="225" t="s">
        <v>41</v>
      </c>
      <c r="O640" s="91"/>
      <c r="P640" s="226">
        <f>O640*H640</f>
        <v>0</v>
      </c>
      <c r="Q640" s="226">
        <v>0.046940000000000003</v>
      </c>
      <c r="R640" s="226">
        <f>Q640*H640</f>
        <v>0.14082</v>
      </c>
      <c r="S640" s="226">
        <v>0</v>
      </c>
      <c r="T640" s="227">
        <f>S640*H640</f>
        <v>0</v>
      </c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R640" s="228" t="s">
        <v>126</v>
      </c>
      <c r="AT640" s="228" t="s">
        <v>120</v>
      </c>
      <c r="AU640" s="228" t="s">
        <v>86</v>
      </c>
      <c r="AY640" s="17" t="s">
        <v>116</v>
      </c>
      <c r="BE640" s="229">
        <f>IF(N640="základní",J640,0)</f>
        <v>0</v>
      </c>
      <c r="BF640" s="229">
        <f>IF(N640="snížená",J640,0)</f>
        <v>0</v>
      </c>
      <c r="BG640" s="229">
        <f>IF(N640="zákl. přenesená",J640,0)</f>
        <v>0</v>
      </c>
      <c r="BH640" s="229">
        <f>IF(N640="sníž. přenesená",J640,0)</f>
        <v>0</v>
      </c>
      <c r="BI640" s="229">
        <f>IF(N640="nulová",J640,0)</f>
        <v>0</v>
      </c>
      <c r="BJ640" s="17" t="s">
        <v>81</v>
      </c>
      <c r="BK640" s="229">
        <f>ROUND(I640*H640,2)</f>
        <v>0</v>
      </c>
      <c r="BL640" s="17" t="s">
        <v>126</v>
      </c>
      <c r="BM640" s="228" t="s">
        <v>784</v>
      </c>
    </row>
    <row r="641" s="2" customFormat="1" ht="14.4" customHeight="1">
      <c r="A641" s="38"/>
      <c r="B641" s="39"/>
      <c r="C641" s="216" t="s">
        <v>785</v>
      </c>
      <c r="D641" s="216" t="s">
        <v>120</v>
      </c>
      <c r="E641" s="217" t="s">
        <v>786</v>
      </c>
      <c r="F641" s="218" t="s">
        <v>787</v>
      </c>
      <c r="G641" s="219" t="s">
        <v>256</v>
      </c>
      <c r="H641" s="220">
        <v>2.3839999999999999</v>
      </c>
      <c r="I641" s="221"/>
      <c r="J641" s="222">
        <f>ROUND(I641*H641,2)</f>
        <v>0</v>
      </c>
      <c r="K641" s="223"/>
      <c r="L641" s="44"/>
      <c r="M641" s="224" t="s">
        <v>1</v>
      </c>
      <c r="N641" s="225" t="s">
        <v>41</v>
      </c>
      <c r="O641" s="91"/>
      <c r="P641" s="226">
        <f>O641*H641</f>
        <v>0</v>
      </c>
      <c r="Q641" s="226">
        <v>1.06277</v>
      </c>
      <c r="R641" s="226">
        <f>Q641*H641</f>
        <v>2.53364368</v>
      </c>
      <c r="S641" s="226">
        <v>0</v>
      </c>
      <c r="T641" s="227">
        <f>S641*H641</f>
        <v>0</v>
      </c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R641" s="228" t="s">
        <v>126</v>
      </c>
      <c r="AT641" s="228" t="s">
        <v>120</v>
      </c>
      <c r="AU641" s="228" t="s">
        <v>86</v>
      </c>
      <c r="AY641" s="17" t="s">
        <v>116</v>
      </c>
      <c r="BE641" s="229">
        <f>IF(N641="základní",J641,0)</f>
        <v>0</v>
      </c>
      <c r="BF641" s="229">
        <f>IF(N641="snížená",J641,0)</f>
        <v>0</v>
      </c>
      <c r="BG641" s="229">
        <f>IF(N641="zákl. přenesená",J641,0)</f>
        <v>0</v>
      </c>
      <c r="BH641" s="229">
        <f>IF(N641="sníž. přenesená",J641,0)</f>
        <v>0</v>
      </c>
      <c r="BI641" s="229">
        <f>IF(N641="nulová",J641,0)</f>
        <v>0</v>
      </c>
      <c r="BJ641" s="17" t="s">
        <v>81</v>
      </c>
      <c r="BK641" s="229">
        <f>ROUND(I641*H641,2)</f>
        <v>0</v>
      </c>
      <c r="BL641" s="17" t="s">
        <v>126</v>
      </c>
      <c r="BM641" s="228" t="s">
        <v>788</v>
      </c>
    </row>
    <row r="642" s="2" customFormat="1" ht="24.15" customHeight="1">
      <c r="A642" s="38"/>
      <c r="B642" s="39"/>
      <c r="C642" s="216" t="s">
        <v>789</v>
      </c>
      <c r="D642" s="216" t="s">
        <v>120</v>
      </c>
      <c r="E642" s="217" t="s">
        <v>790</v>
      </c>
      <c r="F642" s="218" t="s">
        <v>791</v>
      </c>
      <c r="G642" s="219" t="s">
        <v>262</v>
      </c>
      <c r="H642" s="220">
        <v>4.8339999999999996</v>
      </c>
      <c r="I642" s="221"/>
      <c r="J642" s="222">
        <f>ROUND(I642*H642,2)</f>
        <v>0</v>
      </c>
      <c r="K642" s="223"/>
      <c r="L642" s="44"/>
      <c r="M642" s="224" t="s">
        <v>1</v>
      </c>
      <c r="N642" s="225" t="s">
        <v>41</v>
      </c>
      <c r="O642" s="91"/>
      <c r="P642" s="226">
        <f>O642*H642</f>
        <v>0</v>
      </c>
      <c r="Q642" s="226">
        <v>0.068430000000000005</v>
      </c>
      <c r="R642" s="226">
        <f>Q642*H642</f>
        <v>0.33079061999999998</v>
      </c>
      <c r="S642" s="226">
        <v>0</v>
      </c>
      <c r="T642" s="227">
        <f>S642*H642</f>
        <v>0</v>
      </c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R642" s="228" t="s">
        <v>126</v>
      </c>
      <c r="AT642" s="228" t="s">
        <v>120</v>
      </c>
      <c r="AU642" s="228" t="s">
        <v>86</v>
      </c>
      <c r="AY642" s="17" t="s">
        <v>116</v>
      </c>
      <c r="BE642" s="229">
        <f>IF(N642="základní",J642,0)</f>
        <v>0</v>
      </c>
      <c r="BF642" s="229">
        <f>IF(N642="snížená",J642,0)</f>
        <v>0</v>
      </c>
      <c r="BG642" s="229">
        <f>IF(N642="zákl. přenesená",J642,0)</f>
        <v>0</v>
      </c>
      <c r="BH642" s="229">
        <f>IF(N642="sníž. přenesená",J642,0)</f>
        <v>0</v>
      </c>
      <c r="BI642" s="229">
        <f>IF(N642="nulová",J642,0)</f>
        <v>0</v>
      </c>
      <c r="BJ642" s="17" t="s">
        <v>81</v>
      </c>
      <c r="BK642" s="229">
        <f>ROUND(I642*H642,2)</f>
        <v>0</v>
      </c>
      <c r="BL642" s="17" t="s">
        <v>126</v>
      </c>
      <c r="BM642" s="228" t="s">
        <v>792</v>
      </c>
    </row>
    <row r="643" s="13" customFormat="1">
      <c r="A643" s="13"/>
      <c r="B643" s="237"/>
      <c r="C643" s="238"/>
      <c r="D643" s="239" t="s">
        <v>196</v>
      </c>
      <c r="E643" s="240" t="s">
        <v>1</v>
      </c>
      <c r="F643" s="241" t="s">
        <v>793</v>
      </c>
      <c r="G643" s="238"/>
      <c r="H643" s="242">
        <v>2.9430000000000001</v>
      </c>
      <c r="I643" s="243"/>
      <c r="J643" s="238"/>
      <c r="K643" s="238"/>
      <c r="L643" s="244"/>
      <c r="M643" s="245"/>
      <c r="N643" s="246"/>
      <c r="O643" s="246"/>
      <c r="P643" s="246"/>
      <c r="Q643" s="246"/>
      <c r="R643" s="246"/>
      <c r="S643" s="246"/>
      <c r="T643" s="247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8" t="s">
        <v>196</v>
      </c>
      <c r="AU643" s="248" t="s">
        <v>86</v>
      </c>
      <c r="AV643" s="13" t="s">
        <v>86</v>
      </c>
      <c r="AW643" s="13" t="s">
        <v>32</v>
      </c>
      <c r="AX643" s="13" t="s">
        <v>76</v>
      </c>
      <c r="AY643" s="248" t="s">
        <v>116</v>
      </c>
    </row>
    <row r="644" s="13" customFormat="1">
      <c r="A644" s="13"/>
      <c r="B644" s="237"/>
      <c r="C644" s="238"/>
      <c r="D644" s="239" t="s">
        <v>196</v>
      </c>
      <c r="E644" s="240" t="s">
        <v>1</v>
      </c>
      <c r="F644" s="241" t="s">
        <v>794</v>
      </c>
      <c r="G644" s="238"/>
      <c r="H644" s="242">
        <v>3.27</v>
      </c>
      <c r="I644" s="243"/>
      <c r="J644" s="238"/>
      <c r="K644" s="238"/>
      <c r="L644" s="244"/>
      <c r="M644" s="245"/>
      <c r="N644" s="246"/>
      <c r="O644" s="246"/>
      <c r="P644" s="246"/>
      <c r="Q644" s="246"/>
      <c r="R644" s="246"/>
      <c r="S644" s="246"/>
      <c r="T644" s="247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8" t="s">
        <v>196</v>
      </c>
      <c r="AU644" s="248" t="s">
        <v>86</v>
      </c>
      <c r="AV644" s="13" t="s">
        <v>86</v>
      </c>
      <c r="AW644" s="13" t="s">
        <v>32</v>
      </c>
      <c r="AX644" s="13" t="s">
        <v>76</v>
      </c>
      <c r="AY644" s="248" t="s">
        <v>116</v>
      </c>
    </row>
    <row r="645" s="13" customFormat="1">
      <c r="A645" s="13"/>
      <c r="B645" s="237"/>
      <c r="C645" s="238"/>
      <c r="D645" s="239" t="s">
        <v>196</v>
      </c>
      <c r="E645" s="240" t="s">
        <v>1</v>
      </c>
      <c r="F645" s="241" t="s">
        <v>795</v>
      </c>
      <c r="G645" s="238"/>
      <c r="H645" s="242">
        <v>-1.379</v>
      </c>
      <c r="I645" s="243"/>
      <c r="J645" s="238"/>
      <c r="K645" s="238"/>
      <c r="L645" s="244"/>
      <c r="M645" s="245"/>
      <c r="N645" s="246"/>
      <c r="O645" s="246"/>
      <c r="P645" s="246"/>
      <c r="Q645" s="246"/>
      <c r="R645" s="246"/>
      <c r="S645" s="246"/>
      <c r="T645" s="247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48" t="s">
        <v>196</v>
      </c>
      <c r="AU645" s="248" t="s">
        <v>86</v>
      </c>
      <c r="AV645" s="13" t="s">
        <v>86</v>
      </c>
      <c r="AW645" s="13" t="s">
        <v>32</v>
      </c>
      <c r="AX645" s="13" t="s">
        <v>76</v>
      </c>
      <c r="AY645" s="248" t="s">
        <v>116</v>
      </c>
    </row>
    <row r="646" s="15" customFormat="1">
      <c r="A646" s="15"/>
      <c r="B646" s="260"/>
      <c r="C646" s="261"/>
      <c r="D646" s="239" t="s">
        <v>196</v>
      </c>
      <c r="E646" s="262" t="s">
        <v>1</v>
      </c>
      <c r="F646" s="263" t="s">
        <v>490</v>
      </c>
      <c r="G646" s="261"/>
      <c r="H646" s="264">
        <v>4.8339999999999996</v>
      </c>
      <c r="I646" s="265"/>
      <c r="J646" s="261"/>
      <c r="K646" s="261"/>
      <c r="L646" s="266"/>
      <c r="M646" s="267"/>
      <c r="N646" s="268"/>
      <c r="O646" s="268"/>
      <c r="P646" s="268"/>
      <c r="Q646" s="268"/>
      <c r="R646" s="268"/>
      <c r="S646" s="268"/>
      <c r="T646" s="269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70" t="s">
        <v>196</v>
      </c>
      <c r="AU646" s="270" t="s">
        <v>86</v>
      </c>
      <c r="AV646" s="15" t="s">
        <v>119</v>
      </c>
      <c r="AW646" s="15" t="s">
        <v>32</v>
      </c>
      <c r="AX646" s="15" t="s">
        <v>81</v>
      </c>
      <c r="AY646" s="270" t="s">
        <v>116</v>
      </c>
    </row>
    <row r="647" s="2" customFormat="1" ht="24.15" customHeight="1">
      <c r="A647" s="38"/>
      <c r="B647" s="39"/>
      <c r="C647" s="216" t="s">
        <v>796</v>
      </c>
      <c r="D647" s="216" t="s">
        <v>120</v>
      </c>
      <c r="E647" s="217" t="s">
        <v>797</v>
      </c>
      <c r="F647" s="218" t="s">
        <v>798</v>
      </c>
      <c r="G647" s="219" t="s">
        <v>262</v>
      </c>
      <c r="H647" s="220">
        <v>317.01100000000002</v>
      </c>
      <c r="I647" s="221"/>
      <c r="J647" s="222">
        <f>ROUND(I647*H647,2)</f>
        <v>0</v>
      </c>
      <c r="K647" s="223"/>
      <c r="L647" s="44"/>
      <c r="M647" s="224" t="s">
        <v>1</v>
      </c>
      <c r="N647" s="225" t="s">
        <v>41</v>
      </c>
      <c r="O647" s="91"/>
      <c r="P647" s="226">
        <f>O647*H647</f>
        <v>0</v>
      </c>
      <c r="Q647" s="226">
        <v>0.087309999999999999</v>
      </c>
      <c r="R647" s="226">
        <f>Q647*H647</f>
        <v>27.678230410000001</v>
      </c>
      <c r="S647" s="226">
        <v>0</v>
      </c>
      <c r="T647" s="227">
        <f>S647*H647</f>
        <v>0</v>
      </c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R647" s="228" t="s">
        <v>126</v>
      </c>
      <c r="AT647" s="228" t="s">
        <v>120</v>
      </c>
      <c r="AU647" s="228" t="s">
        <v>86</v>
      </c>
      <c r="AY647" s="17" t="s">
        <v>116</v>
      </c>
      <c r="BE647" s="229">
        <f>IF(N647="základní",J647,0)</f>
        <v>0</v>
      </c>
      <c r="BF647" s="229">
        <f>IF(N647="snížená",J647,0)</f>
        <v>0</v>
      </c>
      <c r="BG647" s="229">
        <f>IF(N647="zákl. přenesená",J647,0)</f>
        <v>0</v>
      </c>
      <c r="BH647" s="229">
        <f>IF(N647="sníž. přenesená",J647,0)</f>
        <v>0</v>
      </c>
      <c r="BI647" s="229">
        <f>IF(N647="nulová",J647,0)</f>
        <v>0</v>
      </c>
      <c r="BJ647" s="17" t="s">
        <v>81</v>
      </c>
      <c r="BK647" s="229">
        <f>ROUND(I647*H647,2)</f>
        <v>0</v>
      </c>
      <c r="BL647" s="17" t="s">
        <v>126</v>
      </c>
      <c r="BM647" s="228" t="s">
        <v>799</v>
      </c>
    </row>
    <row r="648" s="13" customFormat="1">
      <c r="A648" s="13"/>
      <c r="B648" s="237"/>
      <c r="C648" s="238"/>
      <c r="D648" s="239" t="s">
        <v>196</v>
      </c>
      <c r="E648" s="240" t="s">
        <v>1</v>
      </c>
      <c r="F648" s="241" t="s">
        <v>800</v>
      </c>
      <c r="G648" s="238"/>
      <c r="H648" s="242">
        <v>10.726000000000001</v>
      </c>
      <c r="I648" s="243"/>
      <c r="J648" s="238"/>
      <c r="K648" s="238"/>
      <c r="L648" s="244"/>
      <c r="M648" s="245"/>
      <c r="N648" s="246"/>
      <c r="O648" s="246"/>
      <c r="P648" s="246"/>
      <c r="Q648" s="246"/>
      <c r="R648" s="246"/>
      <c r="S648" s="246"/>
      <c r="T648" s="247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8" t="s">
        <v>196</v>
      </c>
      <c r="AU648" s="248" t="s">
        <v>86</v>
      </c>
      <c r="AV648" s="13" t="s">
        <v>86</v>
      </c>
      <c r="AW648" s="13" t="s">
        <v>32</v>
      </c>
      <c r="AX648" s="13" t="s">
        <v>76</v>
      </c>
      <c r="AY648" s="248" t="s">
        <v>116</v>
      </c>
    </row>
    <row r="649" s="13" customFormat="1">
      <c r="A649" s="13"/>
      <c r="B649" s="237"/>
      <c r="C649" s="238"/>
      <c r="D649" s="239" t="s">
        <v>196</v>
      </c>
      <c r="E649" s="240" t="s">
        <v>1</v>
      </c>
      <c r="F649" s="241" t="s">
        <v>801</v>
      </c>
      <c r="G649" s="238"/>
      <c r="H649" s="242">
        <v>5.2320000000000002</v>
      </c>
      <c r="I649" s="243"/>
      <c r="J649" s="238"/>
      <c r="K649" s="238"/>
      <c r="L649" s="244"/>
      <c r="M649" s="245"/>
      <c r="N649" s="246"/>
      <c r="O649" s="246"/>
      <c r="P649" s="246"/>
      <c r="Q649" s="246"/>
      <c r="R649" s="246"/>
      <c r="S649" s="246"/>
      <c r="T649" s="247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8" t="s">
        <v>196</v>
      </c>
      <c r="AU649" s="248" t="s">
        <v>86</v>
      </c>
      <c r="AV649" s="13" t="s">
        <v>86</v>
      </c>
      <c r="AW649" s="13" t="s">
        <v>32</v>
      </c>
      <c r="AX649" s="13" t="s">
        <v>76</v>
      </c>
      <c r="AY649" s="248" t="s">
        <v>116</v>
      </c>
    </row>
    <row r="650" s="13" customFormat="1">
      <c r="A650" s="13"/>
      <c r="B650" s="237"/>
      <c r="C650" s="238"/>
      <c r="D650" s="239" t="s">
        <v>196</v>
      </c>
      <c r="E650" s="240" t="s">
        <v>1</v>
      </c>
      <c r="F650" s="241" t="s">
        <v>802</v>
      </c>
      <c r="G650" s="238"/>
      <c r="H650" s="242">
        <v>5.8860000000000001</v>
      </c>
      <c r="I650" s="243"/>
      <c r="J650" s="238"/>
      <c r="K650" s="238"/>
      <c r="L650" s="244"/>
      <c r="M650" s="245"/>
      <c r="N650" s="246"/>
      <c r="O650" s="246"/>
      <c r="P650" s="246"/>
      <c r="Q650" s="246"/>
      <c r="R650" s="246"/>
      <c r="S650" s="246"/>
      <c r="T650" s="247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8" t="s">
        <v>196</v>
      </c>
      <c r="AU650" s="248" t="s">
        <v>86</v>
      </c>
      <c r="AV650" s="13" t="s">
        <v>86</v>
      </c>
      <c r="AW650" s="13" t="s">
        <v>32</v>
      </c>
      <c r="AX650" s="13" t="s">
        <v>76</v>
      </c>
      <c r="AY650" s="248" t="s">
        <v>116</v>
      </c>
    </row>
    <row r="651" s="13" customFormat="1">
      <c r="A651" s="13"/>
      <c r="B651" s="237"/>
      <c r="C651" s="238"/>
      <c r="D651" s="239" t="s">
        <v>196</v>
      </c>
      <c r="E651" s="240" t="s">
        <v>1</v>
      </c>
      <c r="F651" s="241" t="s">
        <v>803</v>
      </c>
      <c r="G651" s="238"/>
      <c r="H651" s="242">
        <v>7.0469999999999997</v>
      </c>
      <c r="I651" s="243"/>
      <c r="J651" s="238"/>
      <c r="K651" s="238"/>
      <c r="L651" s="244"/>
      <c r="M651" s="245"/>
      <c r="N651" s="246"/>
      <c r="O651" s="246"/>
      <c r="P651" s="246"/>
      <c r="Q651" s="246"/>
      <c r="R651" s="246"/>
      <c r="S651" s="246"/>
      <c r="T651" s="247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8" t="s">
        <v>196</v>
      </c>
      <c r="AU651" s="248" t="s">
        <v>86</v>
      </c>
      <c r="AV651" s="13" t="s">
        <v>86</v>
      </c>
      <c r="AW651" s="13" t="s">
        <v>32</v>
      </c>
      <c r="AX651" s="13" t="s">
        <v>76</v>
      </c>
      <c r="AY651" s="248" t="s">
        <v>116</v>
      </c>
    </row>
    <row r="652" s="13" customFormat="1">
      <c r="A652" s="13"/>
      <c r="B652" s="237"/>
      <c r="C652" s="238"/>
      <c r="D652" s="239" t="s">
        <v>196</v>
      </c>
      <c r="E652" s="240" t="s">
        <v>1</v>
      </c>
      <c r="F652" s="241" t="s">
        <v>804</v>
      </c>
      <c r="G652" s="238"/>
      <c r="H652" s="242">
        <v>-2.758</v>
      </c>
      <c r="I652" s="243"/>
      <c r="J652" s="238"/>
      <c r="K652" s="238"/>
      <c r="L652" s="244"/>
      <c r="M652" s="245"/>
      <c r="N652" s="246"/>
      <c r="O652" s="246"/>
      <c r="P652" s="246"/>
      <c r="Q652" s="246"/>
      <c r="R652" s="246"/>
      <c r="S652" s="246"/>
      <c r="T652" s="247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48" t="s">
        <v>196</v>
      </c>
      <c r="AU652" s="248" t="s">
        <v>86</v>
      </c>
      <c r="AV652" s="13" t="s">
        <v>86</v>
      </c>
      <c r="AW652" s="13" t="s">
        <v>32</v>
      </c>
      <c r="AX652" s="13" t="s">
        <v>76</v>
      </c>
      <c r="AY652" s="248" t="s">
        <v>116</v>
      </c>
    </row>
    <row r="653" s="13" customFormat="1">
      <c r="A653" s="13"/>
      <c r="B653" s="237"/>
      <c r="C653" s="238"/>
      <c r="D653" s="239" t="s">
        <v>196</v>
      </c>
      <c r="E653" s="240" t="s">
        <v>1</v>
      </c>
      <c r="F653" s="241" t="s">
        <v>805</v>
      </c>
      <c r="G653" s="238"/>
      <c r="H653" s="242">
        <v>8.8780000000000001</v>
      </c>
      <c r="I653" s="243"/>
      <c r="J653" s="238"/>
      <c r="K653" s="238"/>
      <c r="L653" s="244"/>
      <c r="M653" s="245"/>
      <c r="N653" s="246"/>
      <c r="O653" s="246"/>
      <c r="P653" s="246"/>
      <c r="Q653" s="246"/>
      <c r="R653" s="246"/>
      <c r="S653" s="246"/>
      <c r="T653" s="247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8" t="s">
        <v>196</v>
      </c>
      <c r="AU653" s="248" t="s">
        <v>86</v>
      </c>
      <c r="AV653" s="13" t="s">
        <v>86</v>
      </c>
      <c r="AW653" s="13" t="s">
        <v>32</v>
      </c>
      <c r="AX653" s="13" t="s">
        <v>76</v>
      </c>
      <c r="AY653" s="248" t="s">
        <v>116</v>
      </c>
    </row>
    <row r="654" s="13" customFormat="1">
      <c r="A654" s="13"/>
      <c r="B654" s="237"/>
      <c r="C654" s="238"/>
      <c r="D654" s="239" t="s">
        <v>196</v>
      </c>
      <c r="E654" s="240" t="s">
        <v>1</v>
      </c>
      <c r="F654" s="241" t="s">
        <v>806</v>
      </c>
      <c r="G654" s="238"/>
      <c r="H654" s="242">
        <v>-1.1819999999999999</v>
      </c>
      <c r="I654" s="243"/>
      <c r="J654" s="238"/>
      <c r="K654" s="238"/>
      <c r="L654" s="244"/>
      <c r="M654" s="245"/>
      <c r="N654" s="246"/>
      <c r="O654" s="246"/>
      <c r="P654" s="246"/>
      <c r="Q654" s="246"/>
      <c r="R654" s="246"/>
      <c r="S654" s="246"/>
      <c r="T654" s="247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8" t="s">
        <v>196</v>
      </c>
      <c r="AU654" s="248" t="s">
        <v>86</v>
      </c>
      <c r="AV654" s="13" t="s">
        <v>86</v>
      </c>
      <c r="AW654" s="13" t="s">
        <v>32</v>
      </c>
      <c r="AX654" s="13" t="s">
        <v>76</v>
      </c>
      <c r="AY654" s="248" t="s">
        <v>116</v>
      </c>
    </row>
    <row r="655" s="13" customFormat="1">
      <c r="A655" s="13"/>
      <c r="B655" s="237"/>
      <c r="C655" s="238"/>
      <c r="D655" s="239" t="s">
        <v>196</v>
      </c>
      <c r="E655" s="240" t="s">
        <v>1</v>
      </c>
      <c r="F655" s="241" t="s">
        <v>807</v>
      </c>
      <c r="G655" s="238"/>
      <c r="H655" s="242">
        <v>9.2210000000000001</v>
      </c>
      <c r="I655" s="243"/>
      <c r="J655" s="238"/>
      <c r="K655" s="238"/>
      <c r="L655" s="244"/>
      <c r="M655" s="245"/>
      <c r="N655" s="246"/>
      <c r="O655" s="246"/>
      <c r="P655" s="246"/>
      <c r="Q655" s="246"/>
      <c r="R655" s="246"/>
      <c r="S655" s="246"/>
      <c r="T655" s="247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8" t="s">
        <v>196</v>
      </c>
      <c r="AU655" s="248" t="s">
        <v>86</v>
      </c>
      <c r="AV655" s="13" t="s">
        <v>86</v>
      </c>
      <c r="AW655" s="13" t="s">
        <v>32</v>
      </c>
      <c r="AX655" s="13" t="s">
        <v>76</v>
      </c>
      <c r="AY655" s="248" t="s">
        <v>116</v>
      </c>
    </row>
    <row r="656" s="13" customFormat="1">
      <c r="A656" s="13"/>
      <c r="B656" s="237"/>
      <c r="C656" s="238"/>
      <c r="D656" s="239" t="s">
        <v>196</v>
      </c>
      <c r="E656" s="240" t="s">
        <v>1</v>
      </c>
      <c r="F656" s="241" t="s">
        <v>808</v>
      </c>
      <c r="G656" s="238"/>
      <c r="H656" s="242">
        <v>9.1720000000000006</v>
      </c>
      <c r="I656" s="243"/>
      <c r="J656" s="238"/>
      <c r="K656" s="238"/>
      <c r="L656" s="244"/>
      <c r="M656" s="245"/>
      <c r="N656" s="246"/>
      <c r="O656" s="246"/>
      <c r="P656" s="246"/>
      <c r="Q656" s="246"/>
      <c r="R656" s="246"/>
      <c r="S656" s="246"/>
      <c r="T656" s="247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8" t="s">
        <v>196</v>
      </c>
      <c r="AU656" s="248" t="s">
        <v>86</v>
      </c>
      <c r="AV656" s="13" t="s">
        <v>86</v>
      </c>
      <c r="AW656" s="13" t="s">
        <v>32</v>
      </c>
      <c r="AX656" s="13" t="s">
        <v>76</v>
      </c>
      <c r="AY656" s="248" t="s">
        <v>116</v>
      </c>
    </row>
    <row r="657" s="13" customFormat="1">
      <c r="A657" s="13"/>
      <c r="B657" s="237"/>
      <c r="C657" s="238"/>
      <c r="D657" s="239" t="s">
        <v>196</v>
      </c>
      <c r="E657" s="240" t="s">
        <v>1</v>
      </c>
      <c r="F657" s="241" t="s">
        <v>795</v>
      </c>
      <c r="G657" s="238"/>
      <c r="H657" s="242">
        <v>-1.379</v>
      </c>
      <c r="I657" s="243"/>
      <c r="J657" s="238"/>
      <c r="K657" s="238"/>
      <c r="L657" s="244"/>
      <c r="M657" s="245"/>
      <c r="N657" s="246"/>
      <c r="O657" s="246"/>
      <c r="P657" s="246"/>
      <c r="Q657" s="246"/>
      <c r="R657" s="246"/>
      <c r="S657" s="246"/>
      <c r="T657" s="247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8" t="s">
        <v>196</v>
      </c>
      <c r="AU657" s="248" t="s">
        <v>86</v>
      </c>
      <c r="AV657" s="13" t="s">
        <v>86</v>
      </c>
      <c r="AW657" s="13" t="s">
        <v>32</v>
      </c>
      <c r="AX657" s="13" t="s">
        <v>76</v>
      </c>
      <c r="AY657" s="248" t="s">
        <v>116</v>
      </c>
    </row>
    <row r="658" s="13" customFormat="1">
      <c r="A658" s="13"/>
      <c r="B658" s="237"/>
      <c r="C658" s="238"/>
      <c r="D658" s="239" t="s">
        <v>196</v>
      </c>
      <c r="E658" s="240" t="s">
        <v>1</v>
      </c>
      <c r="F658" s="241" t="s">
        <v>809</v>
      </c>
      <c r="G658" s="238"/>
      <c r="H658" s="242">
        <v>4.9050000000000002</v>
      </c>
      <c r="I658" s="243"/>
      <c r="J658" s="238"/>
      <c r="K658" s="238"/>
      <c r="L658" s="244"/>
      <c r="M658" s="245"/>
      <c r="N658" s="246"/>
      <c r="O658" s="246"/>
      <c r="P658" s="246"/>
      <c r="Q658" s="246"/>
      <c r="R658" s="246"/>
      <c r="S658" s="246"/>
      <c r="T658" s="247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48" t="s">
        <v>196</v>
      </c>
      <c r="AU658" s="248" t="s">
        <v>86</v>
      </c>
      <c r="AV658" s="13" t="s">
        <v>86</v>
      </c>
      <c r="AW658" s="13" t="s">
        <v>32</v>
      </c>
      <c r="AX658" s="13" t="s">
        <v>76</v>
      </c>
      <c r="AY658" s="248" t="s">
        <v>116</v>
      </c>
    </row>
    <row r="659" s="13" customFormat="1">
      <c r="A659" s="13"/>
      <c r="B659" s="237"/>
      <c r="C659" s="238"/>
      <c r="D659" s="239" t="s">
        <v>196</v>
      </c>
      <c r="E659" s="240" t="s">
        <v>1</v>
      </c>
      <c r="F659" s="241" t="s">
        <v>795</v>
      </c>
      <c r="G659" s="238"/>
      <c r="H659" s="242">
        <v>-1.379</v>
      </c>
      <c r="I659" s="243"/>
      <c r="J659" s="238"/>
      <c r="K659" s="238"/>
      <c r="L659" s="244"/>
      <c r="M659" s="245"/>
      <c r="N659" s="246"/>
      <c r="O659" s="246"/>
      <c r="P659" s="246"/>
      <c r="Q659" s="246"/>
      <c r="R659" s="246"/>
      <c r="S659" s="246"/>
      <c r="T659" s="247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8" t="s">
        <v>196</v>
      </c>
      <c r="AU659" s="248" t="s">
        <v>86</v>
      </c>
      <c r="AV659" s="13" t="s">
        <v>86</v>
      </c>
      <c r="AW659" s="13" t="s">
        <v>32</v>
      </c>
      <c r="AX659" s="13" t="s">
        <v>76</v>
      </c>
      <c r="AY659" s="248" t="s">
        <v>116</v>
      </c>
    </row>
    <row r="660" s="13" customFormat="1">
      <c r="A660" s="13"/>
      <c r="B660" s="237"/>
      <c r="C660" s="238"/>
      <c r="D660" s="239" t="s">
        <v>196</v>
      </c>
      <c r="E660" s="240" t="s">
        <v>1</v>
      </c>
      <c r="F660" s="241" t="s">
        <v>810</v>
      </c>
      <c r="G660" s="238"/>
      <c r="H660" s="242">
        <v>6.4909999999999997</v>
      </c>
      <c r="I660" s="243"/>
      <c r="J660" s="238"/>
      <c r="K660" s="238"/>
      <c r="L660" s="244"/>
      <c r="M660" s="245"/>
      <c r="N660" s="246"/>
      <c r="O660" s="246"/>
      <c r="P660" s="246"/>
      <c r="Q660" s="246"/>
      <c r="R660" s="246"/>
      <c r="S660" s="246"/>
      <c r="T660" s="247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8" t="s">
        <v>196</v>
      </c>
      <c r="AU660" s="248" t="s">
        <v>86</v>
      </c>
      <c r="AV660" s="13" t="s">
        <v>86</v>
      </c>
      <c r="AW660" s="13" t="s">
        <v>32</v>
      </c>
      <c r="AX660" s="13" t="s">
        <v>76</v>
      </c>
      <c r="AY660" s="248" t="s">
        <v>116</v>
      </c>
    </row>
    <row r="661" s="13" customFormat="1">
      <c r="A661" s="13"/>
      <c r="B661" s="237"/>
      <c r="C661" s="238"/>
      <c r="D661" s="239" t="s">
        <v>196</v>
      </c>
      <c r="E661" s="240" t="s">
        <v>1</v>
      </c>
      <c r="F661" s="241" t="s">
        <v>795</v>
      </c>
      <c r="G661" s="238"/>
      <c r="H661" s="242">
        <v>-1.379</v>
      </c>
      <c r="I661" s="243"/>
      <c r="J661" s="238"/>
      <c r="K661" s="238"/>
      <c r="L661" s="244"/>
      <c r="M661" s="245"/>
      <c r="N661" s="246"/>
      <c r="O661" s="246"/>
      <c r="P661" s="246"/>
      <c r="Q661" s="246"/>
      <c r="R661" s="246"/>
      <c r="S661" s="246"/>
      <c r="T661" s="247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8" t="s">
        <v>196</v>
      </c>
      <c r="AU661" s="248" t="s">
        <v>86</v>
      </c>
      <c r="AV661" s="13" t="s">
        <v>86</v>
      </c>
      <c r="AW661" s="13" t="s">
        <v>32</v>
      </c>
      <c r="AX661" s="13" t="s">
        <v>76</v>
      </c>
      <c r="AY661" s="248" t="s">
        <v>116</v>
      </c>
    </row>
    <row r="662" s="13" customFormat="1">
      <c r="A662" s="13"/>
      <c r="B662" s="237"/>
      <c r="C662" s="238"/>
      <c r="D662" s="239" t="s">
        <v>196</v>
      </c>
      <c r="E662" s="240" t="s">
        <v>1</v>
      </c>
      <c r="F662" s="241" t="s">
        <v>811</v>
      </c>
      <c r="G662" s="238"/>
      <c r="H662" s="242">
        <v>10.153000000000001</v>
      </c>
      <c r="I662" s="243"/>
      <c r="J662" s="238"/>
      <c r="K662" s="238"/>
      <c r="L662" s="244"/>
      <c r="M662" s="245"/>
      <c r="N662" s="246"/>
      <c r="O662" s="246"/>
      <c r="P662" s="246"/>
      <c r="Q662" s="246"/>
      <c r="R662" s="246"/>
      <c r="S662" s="246"/>
      <c r="T662" s="247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48" t="s">
        <v>196</v>
      </c>
      <c r="AU662" s="248" t="s">
        <v>86</v>
      </c>
      <c r="AV662" s="13" t="s">
        <v>86</v>
      </c>
      <c r="AW662" s="13" t="s">
        <v>32</v>
      </c>
      <c r="AX662" s="13" t="s">
        <v>76</v>
      </c>
      <c r="AY662" s="248" t="s">
        <v>116</v>
      </c>
    </row>
    <row r="663" s="13" customFormat="1">
      <c r="A663" s="13"/>
      <c r="B663" s="237"/>
      <c r="C663" s="238"/>
      <c r="D663" s="239" t="s">
        <v>196</v>
      </c>
      <c r="E663" s="240" t="s">
        <v>1</v>
      </c>
      <c r="F663" s="241" t="s">
        <v>795</v>
      </c>
      <c r="G663" s="238"/>
      <c r="H663" s="242">
        <v>-1.379</v>
      </c>
      <c r="I663" s="243"/>
      <c r="J663" s="238"/>
      <c r="K663" s="238"/>
      <c r="L663" s="244"/>
      <c r="M663" s="245"/>
      <c r="N663" s="246"/>
      <c r="O663" s="246"/>
      <c r="P663" s="246"/>
      <c r="Q663" s="246"/>
      <c r="R663" s="246"/>
      <c r="S663" s="246"/>
      <c r="T663" s="247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8" t="s">
        <v>196</v>
      </c>
      <c r="AU663" s="248" t="s">
        <v>86</v>
      </c>
      <c r="AV663" s="13" t="s">
        <v>86</v>
      </c>
      <c r="AW663" s="13" t="s">
        <v>32</v>
      </c>
      <c r="AX663" s="13" t="s">
        <v>76</v>
      </c>
      <c r="AY663" s="248" t="s">
        <v>116</v>
      </c>
    </row>
    <row r="664" s="13" customFormat="1">
      <c r="A664" s="13"/>
      <c r="B664" s="237"/>
      <c r="C664" s="238"/>
      <c r="D664" s="239" t="s">
        <v>196</v>
      </c>
      <c r="E664" s="240" t="s">
        <v>1</v>
      </c>
      <c r="F664" s="241" t="s">
        <v>812</v>
      </c>
      <c r="G664" s="238"/>
      <c r="H664" s="242">
        <v>24.460000000000001</v>
      </c>
      <c r="I664" s="243"/>
      <c r="J664" s="238"/>
      <c r="K664" s="238"/>
      <c r="L664" s="244"/>
      <c r="M664" s="245"/>
      <c r="N664" s="246"/>
      <c r="O664" s="246"/>
      <c r="P664" s="246"/>
      <c r="Q664" s="246"/>
      <c r="R664" s="246"/>
      <c r="S664" s="246"/>
      <c r="T664" s="247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8" t="s">
        <v>196</v>
      </c>
      <c r="AU664" s="248" t="s">
        <v>86</v>
      </c>
      <c r="AV664" s="13" t="s">
        <v>86</v>
      </c>
      <c r="AW664" s="13" t="s">
        <v>32</v>
      </c>
      <c r="AX664" s="13" t="s">
        <v>76</v>
      </c>
      <c r="AY664" s="248" t="s">
        <v>116</v>
      </c>
    </row>
    <row r="665" s="13" customFormat="1">
      <c r="A665" s="13"/>
      <c r="B665" s="237"/>
      <c r="C665" s="238"/>
      <c r="D665" s="239" t="s">
        <v>196</v>
      </c>
      <c r="E665" s="240" t="s">
        <v>1</v>
      </c>
      <c r="F665" s="241" t="s">
        <v>795</v>
      </c>
      <c r="G665" s="238"/>
      <c r="H665" s="242">
        <v>-1.379</v>
      </c>
      <c r="I665" s="243"/>
      <c r="J665" s="238"/>
      <c r="K665" s="238"/>
      <c r="L665" s="244"/>
      <c r="M665" s="245"/>
      <c r="N665" s="246"/>
      <c r="O665" s="246"/>
      <c r="P665" s="246"/>
      <c r="Q665" s="246"/>
      <c r="R665" s="246"/>
      <c r="S665" s="246"/>
      <c r="T665" s="247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8" t="s">
        <v>196</v>
      </c>
      <c r="AU665" s="248" t="s">
        <v>86</v>
      </c>
      <c r="AV665" s="13" t="s">
        <v>86</v>
      </c>
      <c r="AW665" s="13" t="s">
        <v>32</v>
      </c>
      <c r="AX665" s="13" t="s">
        <v>76</v>
      </c>
      <c r="AY665" s="248" t="s">
        <v>116</v>
      </c>
    </row>
    <row r="666" s="13" customFormat="1">
      <c r="A666" s="13"/>
      <c r="B666" s="237"/>
      <c r="C666" s="238"/>
      <c r="D666" s="239" t="s">
        <v>196</v>
      </c>
      <c r="E666" s="240" t="s">
        <v>1</v>
      </c>
      <c r="F666" s="241" t="s">
        <v>813</v>
      </c>
      <c r="G666" s="238"/>
      <c r="H666" s="242">
        <v>10.430999999999999</v>
      </c>
      <c r="I666" s="243"/>
      <c r="J666" s="238"/>
      <c r="K666" s="238"/>
      <c r="L666" s="244"/>
      <c r="M666" s="245"/>
      <c r="N666" s="246"/>
      <c r="O666" s="246"/>
      <c r="P666" s="246"/>
      <c r="Q666" s="246"/>
      <c r="R666" s="246"/>
      <c r="S666" s="246"/>
      <c r="T666" s="247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8" t="s">
        <v>196</v>
      </c>
      <c r="AU666" s="248" t="s">
        <v>86</v>
      </c>
      <c r="AV666" s="13" t="s">
        <v>86</v>
      </c>
      <c r="AW666" s="13" t="s">
        <v>32</v>
      </c>
      <c r="AX666" s="13" t="s">
        <v>76</v>
      </c>
      <c r="AY666" s="248" t="s">
        <v>116</v>
      </c>
    </row>
    <row r="667" s="13" customFormat="1">
      <c r="A667" s="13"/>
      <c r="B667" s="237"/>
      <c r="C667" s="238"/>
      <c r="D667" s="239" t="s">
        <v>196</v>
      </c>
      <c r="E667" s="240" t="s">
        <v>1</v>
      </c>
      <c r="F667" s="241" t="s">
        <v>479</v>
      </c>
      <c r="G667" s="238"/>
      <c r="H667" s="242">
        <v>-1.5760000000000001</v>
      </c>
      <c r="I667" s="243"/>
      <c r="J667" s="238"/>
      <c r="K667" s="238"/>
      <c r="L667" s="244"/>
      <c r="M667" s="245"/>
      <c r="N667" s="246"/>
      <c r="O667" s="246"/>
      <c r="P667" s="246"/>
      <c r="Q667" s="246"/>
      <c r="R667" s="246"/>
      <c r="S667" s="246"/>
      <c r="T667" s="247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8" t="s">
        <v>196</v>
      </c>
      <c r="AU667" s="248" t="s">
        <v>86</v>
      </c>
      <c r="AV667" s="13" t="s">
        <v>86</v>
      </c>
      <c r="AW667" s="13" t="s">
        <v>32</v>
      </c>
      <c r="AX667" s="13" t="s">
        <v>76</v>
      </c>
      <c r="AY667" s="248" t="s">
        <v>116</v>
      </c>
    </row>
    <row r="668" s="13" customFormat="1">
      <c r="A668" s="13"/>
      <c r="B668" s="237"/>
      <c r="C668" s="238"/>
      <c r="D668" s="239" t="s">
        <v>196</v>
      </c>
      <c r="E668" s="240" t="s">
        <v>1</v>
      </c>
      <c r="F668" s="241" t="s">
        <v>814</v>
      </c>
      <c r="G668" s="238"/>
      <c r="H668" s="242">
        <v>5.7880000000000003</v>
      </c>
      <c r="I668" s="243"/>
      <c r="J668" s="238"/>
      <c r="K668" s="238"/>
      <c r="L668" s="244"/>
      <c r="M668" s="245"/>
      <c r="N668" s="246"/>
      <c r="O668" s="246"/>
      <c r="P668" s="246"/>
      <c r="Q668" s="246"/>
      <c r="R668" s="246"/>
      <c r="S668" s="246"/>
      <c r="T668" s="247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8" t="s">
        <v>196</v>
      </c>
      <c r="AU668" s="248" t="s">
        <v>86</v>
      </c>
      <c r="AV668" s="13" t="s">
        <v>86</v>
      </c>
      <c r="AW668" s="13" t="s">
        <v>32</v>
      </c>
      <c r="AX668" s="13" t="s">
        <v>76</v>
      </c>
      <c r="AY668" s="248" t="s">
        <v>116</v>
      </c>
    </row>
    <row r="669" s="15" customFormat="1">
      <c r="A669" s="15"/>
      <c r="B669" s="260"/>
      <c r="C669" s="261"/>
      <c r="D669" s="239" t="s">
        <v>196</v>
      </c>
      <c r="E669" s="262" t="s">
        <v>1</v>
      </c>
      <c r="F669" s="263" t="s">
        <v>490</v>
      </c>
      <c r="G669" s="261"/>
      <c r="H669" s="264">
        <v>105.979</v>
      </c>
      <c r="I669" s="265"/>
      <c r="J669" s="261"/>
      <c r="K669" s="261"/>
      <c r="L669" s="266"/>
      <c r="M669" s="267"/>
      <c r="N669" s="268"/>
      <c r="O669" s="268"/>
      <c r="P669" s="268"/>
      <c r="Q669" s="268"/>
      <c r="R669" s="268"/>
      <c r="S669" s="268"/>
      <c r="T669" s="269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70" t="s">
        <v>196</v>
      </c>
      <c r="AU669" s="270" t="s">
        <v>86</v>
      </c>
      <c r="AV669" s="15" t="s">
        <v>119</v>
      </c>
      <c r="AW669" s="15" t="s">
        <v>32</v>
      </c>
      <c r="AX669" s="15" t="s">
        <v>76</v>
      </c>
      <c r="AY669" s="270" t="s">
        <v>116</v>
      </c>
    </row>
    <row r="670" s="13" customFormat="1">
      <c r="A670" s="13"/>
      <c r="B670" s="237"/>
      <c r="C670" s="238"/>
      <c r="D670" s="239" t="s">
        <v>196</v>
      </c>
      <c r="E670" s="240" t="s">
        <v>1</v>
      </c>
      <c r="F670" s="241" t="s">
        <v>815</v>
      </c>
      <c r="G670" s="238"/>
      <c r="H670" s="242">
        <v>9.5839999999999996</v>
      </c>
      <c r="I670" s="243"/>
      <c r="J670" s="238"/>
      <c r="K670" s="238"/>
      <c r="L670" s="244"/>
      <c r="M670" s="245"/>
      <c r="N670" s="246"/>
      <c r="O670" s="246"/>
      <c r="P670" s="246"/>
      <c r="Q670" s="246"/>
      <c r="R670" s="246"/>
      <c r="S670" s="246"/>
      <c r="T670" s="247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48" t="s">
        <v>196</v>
      </c>
      <c r="AU670" s="248" t="s">
        <v>86</v>
      </c>
      <c r="AV670" s="13" t="s">
        <v>86</v>
      </c>
      <c r="AW670" s="13" t="s">
        <v>32</v>
      </c>
      <c r="AX670" s="13" t="s">
        <v>76</v>
      </c>
      <c r="AY670" s="248" t="s">
        <v>116</v>
      </c>
    </row>
    <row r="671" s="13" customFormat="1">
      <c r="A671" s="13"/>
      <c r="B671" s="237"/>
      <c r="C671" s="238"/>
      <c r="D671" s="239" t="s">
        <v>196</v>
      </c>
      <c r="E671" s="240" t="s">
        <v>1</v>
      </c>
      <c r="F671" s="241" t="s">
        <v>479</v>
      </c>
      <c r="G671" s="238"/>
      <c r="H671" s="242">
        <v>-1.5760000000000001</v>
      </c>
      <c r="I671" s="243"/>
      <c r="J671" s="238"/>
      <c r="K671" s="238"/>
      <c r="L671" s="244"/>
      <c r="M671" s="245"/>
      <c r="N671" s="246"/>
      <c r="O671" s="246"/>
      <c r="P671" s="246"/>
      <c r="Q671" s="246"/>
      <c r="R671" s="246"/>
      <c r="S671" s="246"/>
      <c r="T671" s="247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8" t="s">
        <v>196</v>
      </c>
      <c r="AU671" s="248" t="s">
        <v>86</v>
      </c>
      <c r="AV671" s="13" t="s">
        <v>86</v>
      </c>
      <c r="AW671" s="13" t="s">
        <v>32</v>
      </c>
      <c r="AX671" s="13" t="s">
        <v>76</v>
      </c>
      <c r="AY671" s="248" t="s">
        <v>116</v>
      </c>
    </row>
    <row r="672" s="13" customFormat="1">
      <c r="A672" s="13"/>
      <c r="B672" s="237"/>
      <c r="C672" s="238"/>
      <c r="D672" s="239" t="s">
        <v>196</v>
      </c>
      <c r="E672" s="240" t="s">
        <v>1</v>
      </c>
      <c r="F672" s="241" t="s">
        <v>816</v>
      </c>
      <c r="G672" s="238"/>
      <c r="H672" s="242">
        <v>10.281000000000001</v>
      </c>
      <c r="I672" s="243"/>
      <c r="J672" s="238"/>
      <c r="K672" s="238"/>
      <c r="L672" s="244"/>
      <c r="M672" s="245"/>
      <c r="N672" s="246"/>
      <c r="O672" s="246"/>
      <c r="P672" s="246"/>
      <c r="Q672" s="246"/>
      <c r="R672" s="246"/>
      <c r="S672" s="246"/>
      <c r="T672" s="247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8" t="s">
        <v>196</v>
      </c>
      <c r="AU672" s="248" t="s">
        <v>86</v>
      </c>
      <c r="AV672" s="13" t="s">
        <v>86</v>
      </c>
      <c r="AW672" s="13" t="s">
        <v>32</v>
      </c>
      <c r="AX672" s="13" t="s">
        <v>76</v>
      </c>
      <c r="AY672" s="248" t="s">
        <v>116</v>
      </c>
    </row>
    <row r="673" s="13" customFormat="1">
      <c r="A673" s="13"/>
      <c r="B673" s="237"/>
      <c r="C673" s="238"/>
      <c r="D673" s="239" t="s">
        <v>196</v>
      </c>
      <c r="E673" s="240" t="s">
        <v>1</v>
      </c>
      <c r="F673" s="241" t="s">
        <v>485</v>
      </c>
      <c r="G673" s="238"/>
      <c r="H673" s="242">
        <v>-1.7729999999999999</v>
      </c>
      <c r="I673" s="243"/>
      <c r="J673" s="238"/>
      <c r="K673" s="238"/>
      <c r="L673" s="244"/>
      <c r="M673" s="245"/>
      <c r="N673" s="246"/>
      <c r="O673" s="246"/>
      <c r="P673" s="246"/>
      <c r="Q673" s="246"/>
      <c r="R673" s="246"/>
      <c r="S673" s="246"/>
      <c r="T673" s="247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48" t="s">
        <v>196</v>
      </c>
      <c r="AU673" s="248" t="s">
        <v>86</v>
      </c>
      <c r="AV673" s="13" t="s">
        <v>86</v>
      </c>
      <c r="AW673" s="13" t="s">
        <v>32</v>
      </c>
      <c r="AX673" s="13" t="s">
        <v>76</v>
      </c>
      <c r="AY673" s="248" t="s">
        <v>116</v>
      </c>
    </row>
    <row r="674" s="13" customFormat="1">
      <c r="A674" s="13"/>
      <c r="B674" s="237"/>
      <c r="C674" s="238"/>
      <c r="D674" s="239" t="s">
        <v>196</v>
      </c>
      <c r="E674" s="240" t="s">
        <v>1</v>
      </c>
      <c r="F674" s="241" t="s">
        <v>817</v>
      </c>
      <c r="G674" s="238"/>
      <c r="H674" s="242">
        <v>8.3699999999999992</v>
      </c>
      <c r="I674" s="243"/>
      <c r="J674" s="238"/>
      <c r="K674" s="238"/>
      <c r="L674" s="244"/>
      <c r="M674" s="245"/>
      <c r="N674" s="246"/>
      <c r="O674" s="246"/>
      <c r="P674" s="246"/>
      <c r="Q674" s="246"/>
      <c r="R674" s="246"/>
      <c r="S674" s="246"/>
      <c r="T674" s="247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48" t="s">
        <v>196</v>
      </c>
      <c r="AU674" s="248" t="s">
        <v>86</v>
      </c>
      <c r="AV674" s="13" t="s">
        <v>86</v>
      </c>
      <c r="AW674" s="13" t="s">
        <v>32</v>
      </c>
      <c r="AX674" s="13" t="s">
        <v>76</v>
      </c>
      <c r="AY674" s="248" t="s">
        <v>116</v>
      </c>
    </row>
    <row r="675" s="13" customFormat="1">
      <c r="A675" s="13"/>
      <c r="B675" s="237"/>
      <c r="C675" s="238"/>
      <c r="D675" s="239" t="s">
        <v>196</v>
      </c>
      <c r="E675" s="240" t="s">
        <v>1</v>
      </c>
      <c r="F675" s="241" t="s">
        <v>479</v>
      </c>
      <c r="G675" s="238"/>
      <c r="H675" s="242">
        <v>-1.5760000000000001</v>
      </c>
      <c r="I675" s="243"/>
      <c r="J675" s="238"/>
      <c r="K675" s="238"/>
      <c r="L675" s="244"/>
      <c r="M675" s="245"/>
      <c r="N675" s="246"/>
      <c r="O675" s="246"/>
      <c r="P675" s="246"/>
      <c r="Q675" s="246"/>
      <c r="R675" s="246"/>
      <c r="S675" s="246"/>
      <c r="T675" s="247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8" t="s">
        <v>196</v>
      </c>
      <c r="AU675" s="248" t="s">
        <v>86</v>
      </c>
      <c r="AV675" s="13" t="s">
        <v>86</v>
      </c>
      <c r="AW675" s="13" t="s">
        <v>32</v>
      </c>
      <c r="AX675" s="13" t="s">
        <v>76</v>
      </c>
      <c r="AY675" s="248" t="s">
        <v>116</v>
      </c>
    </row>
    <row r="676" s="13" customFormat="1">
      <c r="A676" s="13"/>
      <c r="B676" s="237"/>
      <c r="C676" s="238"/>
      <c r="D676" s="239" t="s">
        <v>196</v>
      </c>
      <c r="E676" s="240" t="s">
        <v>1</v>
      </c>
      <c r="F676" s="241" t="s">
        <v>818</v>
      </c>
      <c r="G676" s="238"/>
      <c r="H676" s="242">
        <v>19.167000000000002</v>
      </c>
      <c r="I676" s="243"/>
      <c r="J676" s="238"/>
      <c r="K676" s="238"/>
      <c r="L676" s="244"/>
      <c r="M676" s="245"/>
      <c r="N676" s="246"/>
      <c r="O676" s="246"/>
      <c r="P676" s="246"/>
      <c r="Q676" s="246"/>
      <c r="R676" s="246"/>
      <c r="S676" s="246"/>
      <c r="T676" s="247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8" t="s">
        <v>196</v>
      </c>
      <c r="AU676" s="248" t="s">
        <v>86</v>
      </c>
      <c r="AV676" s="13" t="s">
        <v>86</v>
      </c>
      <c r="AW676" s="13" t="s">
        <v>32</v>
      </c>
      <c r="AX676" s="13" t="s">
        <v>76</v>
      </c>
      <c r="AY676" s="248" t="s">
        <v>116</v>
      </c>
    </row>
    <row r="677" s="13" customFormat="1">
      <c r="A677" s="13"/>
      <c r="B677" s="237"/>
      <c r="C677" s="238"/>
      <c r="D677" s="239" t="s">
        <v>196</v>
      </c>
      <c r="E677" s="240" t="s">
        <v>1</v>
      </c>
      <c r="F677" s="241" t="s">
        <v>819</v>
      </c>
      <c r="G677" s="238"/>
      <c r="H677" s="242">
        <v>-3.1520000000000001</v>
      </c>
      <c r="I677" s="243"/>
      <c r="J677" s="238"/>
      <c r="K677" s="238"/>
      <c r="L677" s="244"/>
      <c r="M677" s="245"/>
      <c r="N677" s="246"/>
      <c r="O677" s="246"/>
      <c r="P677" s="246"/>
      <c r="Q677" s="246"/>
      <c r="R677" s="246"/>
      <c r="S677" s="246"/>
      <c r="T677" s="247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8" t="s">
        <v>196</v>
      </c>
      <c r="AU677" s="248" t="s">
        <v>86</v>
      </c>
      <c r="AV677" s="13" t="s">
        <v>86</v>
      </c>
      <c r="AW677" s="13" t="s">
        <v>32</v>
      </c>
      <c r="AX677" s="13" t="s">
        <v>76</v>
      </c>
      <c r="AY677" s="248" t="s">
        <v>116</v>
      </c>
    </row>
    <row r="678" s="13" customFormat="1">
      <c r="A678" s="13"/>
      <c r="B678" s="237"/>
      <c r="C678" s="238"/>
      <c r="D678" s="239" t="s">
        <v>196</v>
      </c>
      <c r="E678" s="240" t="s">
        <v>1</v>
      </c>
      <c r="F678" s="241" t="s">
        <v>820</v>
      </c>
      <c r="G678" s="238"/>
      <c r="H678" s="242">
        <v>16.739999999999998</v>
      </c>
      <c r="I678" s="243"/>
      <c r="J678" s="238"/>
      <c r="K678" s="238"/>
      <c r="L678" s="244"/>
      <c r="M678" s="245"/>
      <c r="N678" s="246"/>
      <c r="O678" s="246"/>
      <c r="P678" s="246"/>
      <c r="Q678" s="246"/>
      <c r="R678" s="246"/>
      <c r="S678" s="246"/>
      <c r="T678" s="247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8" t="s">
        <v>196</v>
      </c>
      <c r="AU678" s="248" t="s">
        <v>86</v>
      </c>
      <c r="AV678" s="13" t="s">
        <v>86</v>
      </c>
      <c r="AW678" s="13" t="s">
        <v>32</v>
      </c>
      <c r="AX678" s="13" t="s">
        <v>76</v>
      </c>
      <c r="AY678" s="248" t="s">
        <v>116</v>
      </c>
    </row>
    <row r="679" s="13" customFormat="1">
      <c r="A679" s="13"/>
      <c r="B679" s="237"/>
      <c r="C679" s="238"/>
      <c r="D679" s="239" t="s">
        <v>196</v>
      </c>
      <c r="E679" s="240" t="s">
        <v>1</v>
      </c>
      <c r="F679" s="241" t="s">
        <v>819</v>
      </c>
      <c r="G679" s="238"/>
      <c r="H679" s="242">
        <v>-3.1520000000000001</v>
      </c>
      <c r="I679" s="243"/>
      <c r="J679" s="238"/>
      <c r="K679" s="238"/>
      <c r="L679" s="244"/>
      <c r="M679" s="245"/>
      <c r="N679" s="246"/>
      <c r="O679" s="246"/>
      <c r="P679" s="246"/>
      <c r="Q679" s="246"/>
      <c r="R679" s="246"/>
      <c r="S679" s="246"/>
      <c r="T679" s="247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8" t="s">
        <v>196</v>
      </c>
      <c r="AU679" s="248" t="s">
        <v>86</v>
      </c>
      <c r="AV679" s="13" t="s">
        <v>86</v>
      </c>
      <c r="AW679" s="13" t="s">
        <v>32</v>
      </c>
      <c r="AX679" s="13" t="s">
        <v>76</v>
      </c>
      <c r="AY679" s="248" t="s">
        <v>116</v>
      </c>
    </row>
    <row r="680" s="13" customFormat="1">
      <c r="A680" s="13"/>
      <c r="B680" s="237"/>
      <c r="C680" s="238"/>
      <c r="D680" s="239" t="s">
        <v>196</v>
      </c>
      <c r="E680" s="240" t="s">
        <v>1</v>
      </c>
      <c r="F680" s="241" t="s">
        <v>821</v>
      </c>
      <c r="G680" s="238"/>
      <c r="H680" s="242">
        <v>9.5839999999999996</v>
      </c>
      <c r="I680" s="243"/>
      <c r="J680" s="238"/>
      <c r="K680" s="238"/>
      <c r="L680" s="244"/>
      <c r="M680" s="245"/>
      <c r="N680" s="246"/>
      <c r="O680" s="246"/>
      <c r="P680" s="246"/>
      <c r="Q680" s="246"/>
      <c r="R680" s="246"/>
      <c r="S680" s="246"/>
      <c r="T680" s="247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48" t="s">
        <v>196</v>
      </c>
      <c r="AU680" s="248" t="s">
        <v>86</v>
      </c>
      <c r="AV680" s="13" t="s">
        <v>86</v>
      </c>
      <c r="AW680" s="13" t="s">
        <v>32</v>
      </c>
      <c r="AX680" s="13" t="s">
        <v>76</v>
      </c>
      <c r="AY680" s="248" t="s">
        <v>116</v>
      </c>
    </row>
    <row r="681" s="13" customFormat="1">
      <c r="A681" s="13"/>
      <c r="B681" s="237"/>
      <c r="C681" s="238"/>
      <c r="D681" s="239" t="s">
        <v>196</v>
      </c>
      <c r="E681" s="240" t="s">
        <v>1</v>
      </c>
      <c r="F681" s="241" t="s">
        <v>479</v>
      </c>
      <c r="G681" s="238"/>
      <c r="H681" s="242">
        <v>-1.5760000000000001</v>
      </c>
      <c r="I681" s="243"/>
      <c r="J681" s="238"/>
      <c r="K681" s="238"/>
      <c r="L681" s="244"/>
      <c r="M681" s="245"/>
      <c r="N681" s="246"/>
      <c r="O681" s="246"/>
      <c r="P681" s="246"/>
      <c r="Q681" s="246"/>
      <c r="R681" s="246"/>
      <c r="S681" s="246"/>
      <c r="T681" s="247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8" t="s">
        <v>196</v>
      </c>
      <c r="AU681" s="248" t="s">
        <v>86</v>
      </c>
      <c r="AV681" s="13" t="s">
        <v>86</v>
      </c>
      <c r="AW681" s="13" t="s">
        <v>32</v>
      </c>
      <c r="AX681" s="13" t="s">
        <v>76</v>
      </c>
      <c r="AY681" s="248" t="s">
        <v>116</v>
      </c>
    </row>
    <row r="682" s="13" customFormat="1">
      <c r="A682" s="13"/>
      <c r="B682" s="237"/>
      <c r="C682" s="238"/>
      <c r="D682" s="239" t="s">
        <v>196</v>
      </c>
      <c r="E682" s="240" t="s">
        <v>1</v>
      </c>
      <c r="F682" s="241" t="s">
        <v>822</v>
      </c>
      <c r="G682" s="238"/>
      <c r="H682" s="242">
        <v>10.281000000000001</v>
      </c>
      <c r="I682" s="243"/>
      <c r="J682" s="238"/>
      <c r="K682" s="238"/>
      <c r="L682" s="244"/>
      <c r="M682" s="245"/>
      <c r="N682" s="246"/>
      <c r="O682" s="246"/>
      <c r="P682" s="246"/>
      <c r="Q682" s="246"/>
      <c r="R682" s="246"/>
      <c r="S682" s="246"/>
      <c r="T682" s="247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8" t="s">
        <v>196</v>
      </c>
      <c r="AU682" s="248" t="s">
        <v>86</v>
      </c>
      <c r="AV682" s="13" t="s">
        <v>86</v>
      </c>
      <c r="AW682" s="13" t="s">
        <v>32</v>
      </c>
      <c r="AX682" s="13" t="s">
        <v>76</v>
      </c>
      <c r="AY682" s="248" t="s">
        <v>116</v>
      </c>
    </row>
    <row r="683" s="13" customFormat="1">
      <c r="A683" s="13"/>
      <c r="B683" s="237"/>
      <c r="C683" s="238"/>
      <c r="D683" s="239" t="s">
        <v>196</v>
      </c>
      <c r="E683" s="240" t="s">
        <v>1</v>
      </c>
      <c r="F683" s="241" t="s">
        <v>485</v>
      </c>
      <c r="G683" s="238"/>
      <c r="H683" s="242">
        <v>-1.7729999999999999</v>
      </c>
      <c r="I683" s="243"/>
      <c r="J683" s="238"/>
      <c r="K683" s="238"/>
      <c r="L683" s="244"/>
      <c r="M683" s="245"/>
      <c r="N683" s="246"/>
      <c r="O683" s="246"/>
      <c r="P683" s="246"/>
      <c r="Q683" s="246"/>
      <c r="R683" s="246"/>
      <c r="S683" s="246"/>
      <c r="T683" s="247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8" t="s">
        <v>196</v>
      </c>
      <c r="AU683" s="248" t="s">
        <v>86</v>
      </c>
      <c r="AV683" s="13" t="s">
        <v>86</v>
      </c>
      <c r="AW683" s="13" t="s">
        <v>32</v>
      </c>
      <c r="AX683" s="13" t="s">
        <v>76</v>
      </c>
      <c r="AY683" s="248" t="s">
        <v>116</v>
      </c>
    </row>
    <row r="684" s="13" customFormat="1">
      <c r="A684" s="13"/>
      <c r="B684" s="237"/>
      <c r="C684" s="238"/>
      <c r="D684" s="239" t="s">
        <v>196</v>
      </c>
      <c r="E684" s="240" t="s">
        <v>1</v>
      </c>
      <c r="F684" s="241" t="s">
        <v>823</v>
      </c>
      <c r="G684" s="238"/>
      <c r="H684" s="242">
        <v>8.3699999999999992</v>
      </c>
      <c r="I684" s="243"/>
      <c r="J684" s="238"/>
      <c r="K684" s="238"/>
      <c r="L684" s="244"/>
      <c r="M684" s="245"/>
      <c r="N684" s="246"/>
      <c r="O684" s="246"/>
      <c r="P684" s="246"/>
      <c r="Q684" s="246"/>
      <c r="R684" s="246"/>
      <c r="S684" s="246"/>
      <c r="T684" s="247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8" t="s">
        <v>196</v>
      </c>
      <c r="AU684" s="248" t="s">
        <v>86</v>
      </c>
      <c r="AV684" s="13" t="s">
        <v>86</v>
      </c>
      <c r="AW684" s="13" t="s">
        <v>32</v>
      </c>
      <c r="AX684" s="13" t="s">
        <v>76</v>
      </c>
      <c r="AY684" s="248" t="s">
        <v>116</v>
      </c>
    </row>
    <row r="685" s="13" customFormat="1">
      <c r="A685" s="13"/>
      <c r="B685" s="237"/>
      <c r="C685" s="238"/>
      <c r="D685" s="239" t="s">
        <v>196</v>
      </c>
      <c r="E685" s="240" t="s">
        <v>1</v>
      </c>
      <c r="F685" s="241" t="s">
        <v>479</v>
      </c>
      <c r="G685" s="238"/>
      <c r="H685" s="242">
        <v>-1.5760000000000001</v>
      </c>
      <c r="I685" s="243"/>
      <c r="J685" s="238"/>
      <c r="K685" s="238"/>
      <c r="L685" s="244"/>
      <c r="M685" s="245"/>
      <c r="N685" s="246"/>
      <c r="O685" s="246"/>
      <c r="P685" s="246"/>
      <c r="Q685" s="246"/>
      <c r="R685" s="246"/>
      <c r="S685" s="246"/>
      <c r="T685" s="247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48" t="s">
        <v>196</v>
      </c>
      <c r="AU685" s="248" t="s">
        <v>86</v>
      </c>
      <c r="AV685" s="13" t="s">
        <v>86</v>
      </c>
      <c r="AW685" s="13" t="s">
        <v>32</v>
      </c>
      <c r="AX685" s="13" t="s">
        <v>76</v>
      </c>
      <c r="AY685" s="248" t="s">
        <v>116</v>
      </c>
    </row>
    <row r="686" s="15" customFormat="1">
      <c r="A686" s="15"/>
      <c r="B686" s="260"/>
      <c r="C686" s="261"/>
      <c r="D686" s="239" t="s">
        <v>196</v>
      </c>
      <c r="E686" s="262" t="s">
        <v>1</v>
      </c>
      <c r="F686" s="263" t="s">
        <v>498</v>
      </c>
      <c r="G686" s="261"/>
      <c r="H686" s="264">
        <v>76.223000000000013</v>
      </c>
      <c r="I686" s="265"/>
      <c r="J686" s="261"/>
      <c r="K686" s="261"/>
      <c r="L686" s="266"/>
      <c r="M686" s="267"/>
      <c r="N686" s="268"/>
      <c r="O686" s="268"/>
      <c r="P686" s="268"/>
      <c r="Q686" s="268"/>
      <c r="R686" s="268"/>
      <c r="S686" s="268"/>
      <c r="T686" s="269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T686" s="270" t="s">
        <v>196</v>
      </c>
      <c r="AU686" s="270" t="s">
        <v>86</v>
      </c>
      <c r="AV686" s="15" t="s">
        <v>119</v>
      </c>
      <c r="AW686" s="15" t="s">
        <v>32</v>
      </c>
      <c r="AX686" s="15" t="s">
        <v>76</v>
      </c>
      <c r="AY686" s="270" t="s">
        <v>116</v>
      </c>
    </row>
    <row r="687" s="13" customFormat="1">
      <c r="A687" s="13"/>
      <c r="B687" s="237"/>
      <c r="C687" s="238"/>
      <c r="D687" s="239" t="s">
        <v>196</v>
      </c>
      <c r="E687" s="240" t="s">
        <v>1</v>
      </c>
      <c r="F687" s="241" t="s">
        <v>824</v>
      </c>
      <c r="G687" s="238"/>
      <c r="H687" s="242">
        <v>9.5839999999999996</v>
      </c>
      <c r="I687" s="243"/>
      <c r="J687" s="238"/>
      <c r="K687" s="238"/>
      <c r="L687" s="244"/>
      <c r="M687" s="245"/>
      <c r="N687" s="246"/>
      <c r="O687" s="246"/>
      <c r="P687" s="246"/>
      <c r="Q687" s="246"/>
      <c r="R687" s="246"/>
      <c r="S687" s="246"/>
      <c r="T687" s="247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8" t="s">
        <v>196</v>
      </c>
      <c r="AU687" s="248" t="s">
        <v>86</v>
      </c>
      <c r="AV687" s="13" t="s">
        <v>86</v>
      </c>
      <c r="AW687" s="13" t="s">
        <v>32</v>
      </c>
      <c r="AX687" s="13" t="s">
        <v>76</v>
      </c>
      <c r="AY687" s="248" t="s">
        <v>116</v>
      </c>
    </row>
    <row r="688" s="13" customFormat="1">
      <c r="A688" s="13"/>
      <c r="B688" s="237"/>
      <c r="C688" s="238"/>
      <c r="D688" s="239" t="s">
        <v>196</v>
      </c>
      <c r="E688" s="240" t="s">
        <v>1</v>
      </c>
      <c r="F688" s="241" t="s">
        <v>479</v>
      </c>
      <c r="G688" s="238"/>
      <c r="H688" s="242">
        <v>-1.5760000000000001</v>
      </c>
      <c r="I688" s="243"/>
      <c r="J688" s="238"/>
      <c r="K688" s="238"/>
      <c r="L688" s="244"/>
      <c r="M688" s="245"/>
      <c r="N688" s="246"/>
      <c r="O688" s="246"/>
      <c r="P688" s="246"/>
      <c r="Q688" s="246"/>
      <c r="R688" s="246"/>
      <c r="S688" s="246"/>
      <c r="T688" s="247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8" t="s">
        <v>196</v>
      </c>
      <c r="AU688" s="248" t="s">
        <v>86</v>
      </c>
      <c r="AV688" s="13" t="s">
        <v>86</v>
      </c>
      <c r="AW688" s="13" t="s">
        <v>32</v>
      </c>
      <c r="AX688" s="13" t="s">
        <v>76</v>
      </c>
      <c r="AY688" s="248" t="s">
        <v>116</v>
      </c>
    </row>
    <row r="689" s="13" customFormat="1">
      <c r="A689" s="13"/>
      <c r="B689" s="237"/>
      <c r="C689" s="238"/>
      <c r="D689" s="239" t="s">
        <v>196</v>
      </c>
      <c r="E689" s="240" t="s">
        <v>1</v>
      </c>
      <c r="F689" s="241" t="s">
        <v>825</v>
      </c>
      <c r="G689" s="238"/>
      <c r="H689" s="242">
        <v>10.281000000000001</v>
      </c>
      <c r="I689" s="243"/>
      <c r="J689" s="238"/>
      <c r="K689" s="238"/>
      <c r="L689" s="244"/>
      <c r="M689" s="245"/>
      <c r="N689" s="246"/>
      <c r="O689" s="246"/>
      <c r="P689" s="246"/>
      <c r="Q689" s="246"/>
      <c r="R689" s="246"/>
      <c r="S689" s="246"/>
      <c r="T689" s="247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8" t="s">
        <v>196</v>
      </c>
      <c r="AU689" s="248" t="s">
        <v>86</v>
      </c>
      <c r="AV689" s="13" t="s">
        <v>86</v>
      </c>
      <c r="AW689" s="13" t="s">
        <v>32</v>
      </c>
      <c r="AX689" s="13" t="s">
        <v>76</v>
      </c>
      <c r="AY689" s="248" t="s">
        <v>116</v>
      </c>
    </row>
    <row r="690" s="13" customFormat="1">
      <c r="A690" s="13"/>
      <c r="B690" s="237"/>
      <c r="C690" s="238"/>
      <c r="D690" s="239" t="s">
        <v>196</v>
      </c>
      <c r="E690" s="240" t="s">
        <v>1</v>
      </c>
      <c r="F690" s="241" t="s">
        <v>485</v>
      </c>
      <c r="G690" s="238"/>
      <c r="H690" s="242">
        <v>-1.7729999999999999</v>
      </c>
      <c r="I690" s="243"/>
      <c r="J690" s="238"/>
      <c r="K690" s="238"/>
      <c r="L690" s="244"/>
      <c r="M690" s="245"/>
      <c r="N690" s="246"/>
      <c r="O690" s="246"/>
      <c r="P690" s="246"/>
      <c r="Q690" s="246"/>
      <c r="R690" s="246"/>
      <c r="S690" s="246"/>
      <c r="T690" s="247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8" t="s">
        <v>196</v>
      </c>
      <c r="AU690" s="248" t="s">
        <v>86</v>
      </c>
      <c r="AV690" s="13" t="s">
        <v>86</v>
      </c>
      <c r="AW690" s="13" t="s">
        <v>32</v>
      </c>
      <c r="AX690" s="13" t="s">
        <v>76</v>
      </c>
      <c r="AY690" s="248" t="s">
        <v>116</v>
      </c>
    </row>
    <row r="691" s="13" customFormat="1">
      <c r="A691" s="13"/>
      <c r="B691" s="237"/>
      <c r="C691" s="238"/>
      <c r="D691" s="239" t="s">
        <v>196</v>
      </c>
      <c r="E691" s="240" t="s">
        <v>1</v>
      </c>
      <c r="F691" s="241" t="s">
        <v>826</v>
      </c>
      <c r="G691" s="238"/>
      <c r="H691" s="242">
        <v>8.3699999999999992</v>
      </c>
      <c r="I691" s="243"/>
      <c r="J691" s="238"/>
      <c r="K691" s="238"/>
      <c r="L691" s="244"/>
      <c r="M691" s="245"/>
      <c r="N691" s="246"/>
      <c r="O691" s="246"/>
      <c r="P691" s="246"/>
      <c r="Q691" s="246"/>
      <c r="R691" s="246"/>
      <c r="S691" s="246"/>
      <c r="T691" s="247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48" t="s">
        <v>196</v>
      </c>
      <c r="AU691" s="248" t="s">
        <v>86</v>
      </c>
      <c r="AV691" s="13" t="s">
        <v>86</v>
      </c>
      <c r="AW691" s="13" t="s">
        <v>32</v>
      </c>
      <c r="AX691" s="13" t="s">
        <v>76</v>
      </c>
      <c r="AY691" s="248" t="s">
        <v>116</v>
      </c>
    </row>
    <row r="692" s="13" customFormat="1">
      <c r="A692" s="13"/>
      <c r="B692" s="237"/>
      <c r="C692" s="238"/>
      <c r="D692" s="239" t="s">
        <v>196</v>
      </c>
      <c r="E692" s="240" t="s">
        <v>1</v>
      </c>
      <c r="F692" s="241" t="s">
        <v>479</v>
      </c>
      <c r="G692" s="238"/>
      <c r="H692" s="242">
        <v>-1.5760000000000001</v>
      </c>
      <c r="I692" s="243"/>
      <c r="J692" s="238"/>
      <c r="K692" s="238"/>
      <c r="L692" s="244"/>
      <c r="M692" s="245"/>
      <c r="N692" s="246"/>
      <c r="O692" s="246"/>
      <c r="P692" s="246"/>
      <c r="Q692" s="246"/>
      <c r="R692" s="246"/>
      <c r="S692" s="246"/>
      <c r="T692" s="247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8" t="s">
        <v>196</v>
      </c>
      <c r="AU692" s="248" t="s">
        <v>86</v>
      </c>
      <c r="AV692" s="13" t="s">
        <v>86</v>
      </c>
      <c r="AW692" s="13" t="s">
        <v>32</v>
      </c>
      <c r="AX692" s="13" t="s">
        <v>76</v>
      </c>
      <c r="AY692" s="248" t="s">
        <v>116</v>
      </c>
    </row>
    <row r="693" s="13" customFormat="1">
      <c r="A693" s="13"/>
      <c r="B693" s="237"/>
      <c r="C693" s="238"/>
      <c r="D693" s="239" t="s">
        <v>196</v>
      </c>
      <c r="E693" s="240" t="s">
        <v>1</v>
      </c>
      <c r="F693" s="241" t="s">
        <v>827</v>
      </c>
      <c r="G693" s="238"/>
      <c r="H693" s="242">
        <v>19.167000000000002</v>
      </c>
      <c r="I693" s="243"/>
      <c r="J693" s="238"/>
      <c r="K693" s="238"/>
      <c r="L693" s="244"/>
      <c r="M693" s="245"/>
      <c r="N693" s="246"/>
      <c r="O693" s="246"/>
      <c r="P693" s="246"/>
      <c r="Q693" s="246"/>
      <c r="R693" s="246"/>
      <c r="S693" s="246"/>
      <c r="T693" s="247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8" t="s">
        <v>196</v>
      </c>
      <c r="AU693" s="248" t="s">
        <v>86</v>
      </c>
      <c r="AV693" s="13" t="s">
        <v>86</v>
      </c>
      <c r="AW693" s="13" t="s">
        <v>32</v>
      </c>
      <c r="AX693" s="13" t="s">
        <v>76</v>
      </c>
      <c r="AY693" s="248" t="s">
        <v>116</v>
      </c>
    </row>
    <row r="694" s="13" customFormat="1">
      <c r="A694" s="13"/>
      <c r="B694" s="237"/>
      <c r="C694" s="238"/>
      <c r="D694" s="239" t="s">
        <v>196</v>
      </c>
      <c r="E694" s="240" t="s">
        <v>1</v>
      </c>
      <c r="F694" s="241" t="s">
        <v>819</v>
      </c>
      <c r="G694" s="238"/>
      <c r="H694" s="242">
        <v>-3.1520000000000001</v>
      </c>
      <c r="I694" s="243"/>
      <c r="J694" s="238"/>
      <c r="K694" s="238"/>
      <c r="L694" s="244"/>
      <c r="M694" s="245"/>
      <c r="N694" s="246"/>
      <c r="O694" s="246"/>
      <c r="P694" s="246"/>
      <c r="Q694" s="246"/>
      <c r="R694" s="246"/>
      <c r="S694" s="246"/>
      <c r="T694" s="247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8" t="s">
        <v>196</v>
      </c>
      <c r="AU694" s="248" t="s">
        <v>86</v>
      </c>
      <c r="AV694" s="13" t="s">
        <v>86</v>
      </c>
      <c r="AW694" s="13" t="s">
        <v>32</v>
      </c>
      <c r="AX694" s="13" t="s">
        <v>76</v>
      </c>
      <c r="AY694" s="248" t="s">
        <v>116</v>
      </c>
    </row>
    <row r="695" s="13" customFormat="1">
      <c r="A695" s="13"/>
      <c r="B695" s="237"/>
      <c r="C695" s="238"/>
      <c r="D695" s="239" t="s">
        <v>196</v>
      </c>
      <c r="E695" s="240" t="s">
        <v>1</v>
      </c>
      <c r="F695" s="241" t="s">
        <v>820</v>
      </c>
      <c r="G695" s="238"/>
      <c r="H695" s="242">
        <v>16.739999999999998</v>
      </c>
      <c r="I695" s="243"/>
      <c r="J695" s="238"/>
      <c r="K695" s="238"/>
      <c r="L695" s="244"/>
      <c r="M695" s="245"/>
      <c r="N695" s="246"/>
      <c r="O695" s="246"/>
      <c r="P695" s="246"/>
      <c r="Q695" s="246"/>
      <c r="R695" s="246"/>
      <c r="S695" s="246"/>
      <c r="T695" s="247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8" t="s">
        <v>196</v>
      </c>
      <c r="AU695" s="248" t="s">
        <v>86</v>
      </c>
      <c r="AV695" s="13" t="s">
        <v>86</v>
      </c>
      <c r="AW695" s="13" t="s">
        <v>32</v>
      </c>
      <c r="AX695" s="13" t="s">
        <v>76</v>
      </c>
      <c r="AY695" s="248" t="s">
        <v>116</v>
      </c>
    </row>
    <row r="696" s="13" customFormat="1">
      <c r="A696" s="13"/>
      <c r="B696" s="237"/>
      <c r="C696" s="238"/>
      <c r="D696" s="239" t="s">
        <v>196</v>
      </c>
      <c r="E696" s="240" t="s">
        <v>1</v>
      </c>
      <c r="F696" s="241" t="s">
        <v>819</v>
      </c>
      <c r="G696" s="238"/>
      <c r="H696" s="242">
        <v>-3.1520000000000001</v>
      </c>
      <c r="I696" s="243"/>
      <c r="J696" s="238"/>
      <c r="K696" s="238"/>
      <c r="L696" s="244"/>
      <c r="M696" s="245"/>
      <c r="N696" s="246"/>
      <c r="O696" s="246"/>
      <c r="P696" s="246"/>
      <c r="Q696" s="246"/>
      <c r="R696" s="246"/>
      <c r="S696" s="246"/>
      <c r="T696" s="247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8" t="s">
        <v>196</v>
      </c>
      <c r="AU696" s="248" t="s">
        <v>86</v>
      </c>
      <c r="AV696" s="13" t="s">
        <v>86</v>
      </c>
      <c r="AW696" s="13" t="s">
        <v>32</v>
      </c>
      <c r="AX696" s="13" t="s">
        <v>76</v>
      </c>
      <c r="AY696" s="248" t="s">
        <v>116</v>
      </c>
    </row>
    <row r="697" s="13" customFormat="1">
      <c r="A697" s="13"/>
      <c r="B697" s="237"/>
      <c r="C697" s="238"/>
      <c r="D697" s="239" t="s">
        <v>196</v>
      </c>
      <c r="E697" s="240" t="s">
        <v>1</v>
      </c>
      <c r="F697" s="241" t="s">
        <v>828</v>
      </c>
      <c r="G697" s="238"/>
      <c r="H697" s="242">
        <v>9.5839999999999996</v>
      </c>
      <c r="I697" s="243"/>
      <c r="J697" s="238"/>
      <c r="K697" s="238"/>
      <c r="L697" s="244"/>
      <c r="M697" s="245"/>
      <c r="N697" s="246"/>
      <c r="O697" s="246"/>
      <c r="P697" s="246"/>
      <c r="Q697" s="246"/>
      <c r="R697" s="246"/>
      <c r="S697" s="246"/>
      <c r="T697" s="247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8" t="s">
        <v>196</v>
      </c>
      <c r="AU697" s="248" t="s">
        <v>86</v>
      </c>
      <c r="AV697" s="13" t="s">
        <v>86</v>
      </c>
      <c r="AW697" s="13" t="s">
        <v>32</v>
      </c>
      <c r="AX697" s="13" t="s">
        <v>76</v>
      </c>
      <c r="AY697" s="248" t="s">
        <v>116</v>
      </c>
    </row>
    <row r="698" s="13" customFormat="1">
      <c r="A698" s="13"/>
      <c r="B698" s="237"/>
      <c r="C698" s="238"/>
      <c r="D698" s="239" t="s">
        <v>196</v>
      </c>
      <c r="E698" s="240" t="s">
        <v>1</v>
      </c>
      <c r="F698" s="241" t="s">
        <v>479</v>
      </c>
      <c r="G698" s="238"/>
      <c r="H698" s="242">
        <v>-1.5760000000000001</v>
      </c>
      <c r="I698" s="243"/>
      <c r="J698" s="238"/>
      <c r="K698" s="238"/>
      <c r="L698" s="244"/>
      <c r="M698" s="245"/>
      <c r="N698" s="246"/>
      <c r="O698" s="246"/>
      <c r="P698" s="246"/>
      <c r="Q698" s="246"/>
      <c r="R698" s="246"/>
      <c r="S698" s="246"/>
      <c r="T698" s="247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48" t="s">
        <v>196</v>
      </c>
      <c r="AU698" s="248" t="s">
        <v>86</v>
      </c>
      <c r="AV698" s="13" t="s">
        <v>86</v>
      </c>
      <c r="AW698" s="13" t="s">
        <v>32</v>
      </c>
      <c r="AX698" s="13" t="s">
        <v>76</v>
      </c>
      <c r="AY698" s="248" t="s">
        <v>116</v>
      </c>
    </row>
    <row r="699" s="13" customFormat="1">
      <c r="A699" s="13"/>
      <c r="B699" s="237"/>
      <c r="C699" s="238"/>
      <c r="D699" s="239" t="s">
        <v>196</v>
      </c>
      <c r="E699" s="240" t="s">
        <v>1</v>
      </c>
      <c r="F699" s="241" t="s">
        <v>829</v>
      </c>
      <c r="G699" s="238"/>
      <c r="H699" s="242">
        <v>10.281000000000001</v>
      </c>
      <c r="I699" s="243"/>
      <c r="J699" s="238"/>
      <c r="K699" s="238"/>
      <c r="L699" s="244"/>
      <c r="M699" s="245"/>
      <c r="N699" s="246"/>
      <c r="O699" s="246"/>
      <c r="P699" s="246"/>
      <c r="Q699" s="246"/>
      <c r="R699" s="246"/>
      <c r="S699" s="246"/>
      <c r="T699" s="247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8" t="s">
        <v>196</v>
      </c>
      <c r="AU699" s="248" t="s">
        <v>86</v>
      </c>
      <c r="AV699" s="13" t="s">
        <v>86</v>
      </c>
      <c r="AW699" s="13" t="s">
        <v>32</v>
      </c>
      <c r="AX699" s="13" t="s">
        <v>76</v>
      </c>
      <c r="AY699" s="248" t="s">
        <v>116</v>
      </c>
    </row>
    <row r="700" s="13" customFormat="1">
      <c r="A700" s="13"/>
      <c r="B700" s="237"/>
      <c r="C700" s="238"/>
      <c r="D700" s="239" t="s">
        <v>196</v>
      </c>
      <c r="E700" s="240" t="s">
        <v>1</v>
      </c>
      <c r="F700" s="241" t="s">
        <v>485</v>
      </c>
      <c r="G700" s="238"/>
      <c r="H700" s="242">
        <v>-1.7729999999999999</v>
      </c>
      <c r="I700" s="243"/>
      <c r="J700" s="238"/>
      <c r="K700" s="238"/>
      <c r="L700" s="244"/>
      <c r="M700" s="245"/>
      <c r="N700" s="246"/>
      <c r="O700" s="246"/>
      <c r="P700" s="246"/>
      <c r="Q700" s="246"/>
      <c r="R700" s="246"/>
      <c r="S700" s="246"/>
      <c r="T700" s="247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48" t="s">
        <v>196</v>
      </c>
      <c r="AU700" s="248" t="s">
        <v>86</v>
      </c>
      <c r="AV700" s="13" t="s">
        <v>86</v>
      </c>
      <c r="AW700" s="13" t="s">
        <v>32</v>
      </c>
      <c r="AX700" s="13" t="s">
        <v>76</v>
      </c>
      <c r="AY700" s="248" t="s">
        <v>116</v>
      </c>
    </row>
    <row r="701" s="13" customFormat="1">
      <c r="A701" s="13"/>
      <c r="B701" s="237"/>
      <c r="C701" s="238"/>
      <c r="D701" s="239" t="s">
        <v>196</v>
      </c>
      <c r="E701" s="240" t="s">
        <v>1</v>
      </c>
      <c r="F701" s="241" t="s">
        <v>830</v>
      </c>
      <c r="G701" s="238"/>
      <c r="H701" s="242">
        <v>8.3699999999999992</v>
      </c>
      <c r="I701" s="243"/>
      <c r="J701" s="238"/>
      <c r="K701" s="238"/>
      <c r="L701" s="244"/>
      <c r="M701" s="245"/>
      <c r="N701" s="246"/>
      <c r="O701" s="246"/>
      <c r="P701" s="246"/>
      <c r="Q701" s="246"/>
      <c r="R701" s="246"/>
      <c r="S701" s="246"/>
      <c r="T701" s="247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8" t="s">
        <v>196</v>
      </c>
      <c r="AU701" s="248" t="s">
        <v>86</v>
      </c>
      <c r="AV701" s="13" t="s">
        <v>86</v>
      </c>
      <c r="AW701" s="13" t="s">
        <v>32</v>
      </c>
      <c r="AX701" s="13" t="s">
        <v>76</v>
      </c>
      <c r="AY701" s="248" t="s">
        <v>116</v>
      </c>
    </row>
    <row r="702" s="13" customFormat="1">
      <c r="A702" s="13"/>
      <c r="B702" s="237"/>
      <c r="C702" s="238"/>
      <c r="D702" s="239" t="s">
        <v>196</v>
      </c>
      <c r="E702" s="240" t="s">
        <v>1</v>
      </c>
      <c r="F702" s="241" t="s">
        <v>479</v>
      </c>
      <c r="G702" s="238"/>
      <c r="H702" s="242">
        <v>-1.5760000000000001</v>
      </c>
      <c r="I702" s="243"/>
      <c r="J702" s="238"/>
      <c r="K702" s="238"/>
      <c r="L702" s="244"/>
      <c r="M702" s="245"/>
      <c r="N702" s="246"/>
      <c r="O702" s="246"/>
      <c r="P702" s="246"/>
      <c r="Q702" s="246"/>
      <c r="R702" s="246"/>
      <c r="S702" s="246"/>
      <c r="T702" s="247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48" t="s">
        <v>196</v>
      </c>
      <c r="AU702" s="248" t="s">
        <v>86</v>
      </c>
      <c r="AV702" s="13" t="s">
        <v>86</v>
      </c>
      <c r="AW702" s="13" t="s">
        <v>32</v>
      </c>
      <c r="AX702" s="13" t="s">
        <v>76</v>
      </c>
      <c r="AY702" s="248" t="s">
        <v>116</v>
      </c>
    </row>
    <row r="703" s="15" customFormat="1">
      <c r="A703" s="15"/>
      <c r="B703" s="260"/>
      <c r="C703" s="261"/>
      <c r="D703" s="239" t="s">
        <v>196</v>
      </c>
      <c r="E703" s="262" t="s">
        <v>1</v>
      </c>
      <c r="F703" s="263" t="s">
        <v>504</v>
      </c>
      <c r="G703" s="261"/>
      <c r="H703" s="264">
        <v>76.223000000000013</v>
      </c>
      <c r="I703" s="265"/>
      <c r="J703" s="261"/>
      <c r="K703" s="261"/>
      <c r="L703" s="266"/>
      <c r="M703" s="267"/>
      <c r="N703" s="268"/>
      <c r="O703" s="268"/>
      <c r="P703" s="268"/>
      <c r="Q703" s="268"/>
      <c r="R703" s="268"/>
      <c r="S703" s="268"/>
      <c r="T703" s="269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T703" s="270" t="s">
        <v>196</v>
      </c>
      <c r="AU703" s="270" t="s">
        <v>86</v>
      </c>
      <c r="AV703" s="15" t="s">
        <v>119</v>
      </c>
      <c r="AW703" s="15" t="s">
        <v>32</v>
      </c>
      <c r="AX703" s="15" t="s">
        <v>76</v>
      </c>
      <c r="AY703" s="270" t="s">
        <v>116</v>
      </c>
    </row>
    <row r="704" s="13" customFormat="1">
      <c r="A704" s="13"/>
      <c r="B704" s="237"/>
      <c r="C704" s="238"/>
      <c r="D704" s="239" t="s">
        <v>196</v>
      </c>
      <c r="E704" s="240" t="s">
        <v>1</v>
      </c>
      <c r="F704" s="241" t="s">
        <v>831</v>
      </c>
      <c r="G704" s="238"/>
      <c r="H704" s="242">
        <v>17.134</v>
      </c>
      <c r="I704" s="243"/>
      <c r="J704" s="238"/>
      <c r="K704" s="238"/>
      <c r="L704" s="244"/>
      <c r="M704" s="245"/>
      <c r="N704" s="246"/>
      <c r="O704" s="246"/>
      <c r="P704" s="246"/>
      <c r="Q704" s="246"/>
      <c r="R704" s="246"/>
      <c r="S704" s="246"/>
      <c r="T704" s="247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8" t="s">
        <v>196</v>
      </c>
      <c r="AU704" s="248" t="s">
        <v>86</v>
      </c>
      <c r="AV704" s="13" t="s">
        <v>86</v>
      </c>
      <c r="AW704" s="13" t="s">
        <v>32</v>
      </c>
      <c r="AX704" s="13" t="s">
        <v>76</v>
      </c>
      <c r="AY704" s="248" t="s">
        <v>116</v>
      </c>
    </row>
    <row r="705" s="13" customFormat="1">
      <c r="A705" s="13"/>
      <c r="B705" s="237"/>
      <c r="C705" s="238"/>
      <c r="D705" s="239" t="s">
        <v>196</v>
      </c>
      <c r="E705" s="240" t="s">
        <v>1</v>
      </c>
      <c r="F705" s="241" t="s">
        <v>479</v>
      </c>
      <c r="G705" s="238"/>
      <c r="H705" s="242">
        <v>-1.5760000000000001</v>
      </c>
      <c r="I705" s="243"/>
      <c r="J705" s="238"/>
      <c r="K705" s="238"/>
      <c r="L705" s="244"/>
      <c r="M705" s="245"/>
      <c r="N705" s="246"/>
      <c r="O705" s="246"/>
      <c r="P705" s="246"/>
      <c r="Q705" s="246"/>
      <c r="R705" s="246"/>
      <c r="S705" s="246"/>
      <c r="T705" s="247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8" t="s">
        <v>196</v>
      </c>
      <c r="AU705" s="248" t="s">
        <v>86</v>
      </c>
      <c r="AV705" s="13" t="s">
        <v>86</v>
      </c>
      <c r="AW705" s="13" t="s">
        <v>32</v>
      </c>
      <c r="AX705" s="13" t="s">
        <v>76</v>
      </c>
      <c r="AY705" s="248" t="s">
        <v>116</v>
      </c>
    </row>
    <row r="706" s="13" customFormat="1">
      <c r="A706" s="13"/>
      <c r="B706" s="237"/>
      <c r="C706" s="238"/>
      <c r="D706" s="239" t="s">
        <v>196</v>
      </c>
      <c r="E706" s="240" t="s">
        <v>1</v>
      </c>
      <c r="F706" s="241" t="s">
        <v>832</v>
      </c>
      <c r="G706" s="238"/>
      <c r="H706" s="242">
        <v>5.5099999999999998</v>
      </c>
      <c r="I706" s="243"/>
      <c r="J706" s="238"/>
      <c r="K706" s="238"/>
      <c r="L706" s="244"/>
      <c r="M706" s="245"/>
      <c r="N706" s="246"/>
      <c r="O706" s="246"/>
      <c r="P706" s="246"/>
      <c r="Q706" s="246"/>
      <c r="R706" s="246"/>
      <c r="S706" s="246"/>
      <c r="T706" s="247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48" t="s">
        <v>196</v>
      </c>
      <c r="AU706" s="248" t="s">
        <v>86</v>
      </c>
      <c r="AV706" s="13" t="s">
        <v>86</v>
      </c>
      <c r="AW706" s="13" t="s">
        <v>32</v>
      </c>
      <c r="AX706" s="13" t="s">
        <v>76</v>
      </c>
      <c r="AY706" s="248" t="s">
        <v>116</v>
      </c>
    </row>
    <row r="707" s="13" customFormat="1">
      <c r="A707" s="13"/>
      <c r="B707" s="237"/>
      <c r="C707" s="238"/>
      <c r="D707" s="239" t="s">
        <v>196</v>
      </c>
      <c r="E707" s="240" t="s">
        <v>1</v>
      </c>
      <c r="F707" s="241" t="s">
        <v>479</v>
      </c>
      <c r="G707" s="238"/>
      <c r="H707" s="242">
        <v>-1.5760000000000001</v>
      </c>
      <c r="I707" s="243"/>
      <c r="J707" s="238"/>
      <c r="K707" s="238"/>
      <c r="L707" s="244"/>
      <c r="M707" s="245"/>
      <c r="N707" s="246"/>
      <c r="O707" s="246"/>
      <c r="P707" s="246"/>
      <c r="Q707" s="246"/>
      <c r="R707" s="246"/>
      <c r="S707" s="246"/>
      <c r="T707" s="247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8" t="s">
        <v>196</v>
      </c>
      <c r="AU707" s="248" t="s">
        <v>86</v>
      </c>
      <c r="AV707" s="13" t="s">
        <v>86</v>
      </c>
      <c r="AW707" s="13" t="s">
        <v>32</v>
      </c>
      <c r="AX707" s="13" t="s">
        <v>76</v>
      </c>
      <c r="AY707" s="248" t="s">
        <v>116</v>
      </c>
    </row>
    <row r="708" s="13" customFormat="1">
      <c r="A708" s="13"/>
      <c r="B708" s="237"/>
      <c r="C708" s="238"/>
      <c r="D708" s="239" t="s">
        <v>196</v>
      </c>
      <c r="E708" s="240" t="s">
        <v>1</v>
      </c>
      <c r="F708" s="241" t="s">
        <v>833</v>
      </c>
      <c r="G708" s="238"/>
      <c r="H708" s="242">
        <v>19.242999999999999</v>
      </c>
      <c r="I708" s="243"/>
      <c r="J708" s="238"/>
      <c r="K708" s="238"/>
      <c r="L708" s="244"/>
      <c r="M708" s="245"/>
      <c r="N708" s="246"/>
      <c r="O708" s="246"/>
      <c r="P708" s="246"/>
      <c r="Q708" s="246"/>
      <c r="R708" s="246"/>
      <c r="S708" s="246"/>
      <c r="T708" s="247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48" t="s">
        <v>196</v>
      </c>
      <c r="AU708" s="248" t="s">
        <v>86</v>
      </c>
      <c r="AV708" s="13" t="s">
        <v>86</v>
      </c>
      <c r="AW708" s="13" t="s">
        <v>32</v>
      </c>
      <c r="AX708" s="13" t="s">
        <v>76</v>
      </c>
      <c r="AY708" s="248" t="s">
        <v>116</v>
      </c>
    </row>
    <row r="709" s="13" customFormat="1">
      <c r="A709" s="13"/>
      <c r="B709" s="237"/>
      <c r="C709" s="238"/>
      <c r="D709" s="239" t="s">
        <v>196</v>
      </c>
      <c r="E709" s="240" t="s">
        <v>1</v>
      </c>
      <c r="F709" s="241" t="s">
        <v>834</v>
      </c>
      <c r="G709" s="238"/>
      <c r="H709" s="242">
        <v>16.172000000000001</v>
      </c>
      <c r="I709" s="243"/>
      <c r="J709" s="238"/>
      <c r="K709" s="238"/>
      <c r="L709" s="244"/>
      <c r="M709" s="245"/>
      <c r="N709" s="246"/>
      <c r="O709" s="246"/>
      <c r="P709" s="246"/>
      <c r="Q709" s="246"/>
      <c r="R709" s="246"/>
      <c r="S709" s="246"/>
      <c r="T709" s="247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8" t="s">
        <v>196</v>
      </c>
      <c r="AU709" s="248" t="s">
        <v>86</v>
      </c>
      <c r="AV709" s="13" t="s">
        <v>86</v>
      </c>
      <c r="AW709" s="13" t="s">
        <v>32</v>
      </c>
      <c r="AX709" s="13" t="s">
        <v>76</v>
      </c>
      <c r="AY709" s="248" t="s">
        <v>116</v>
      </c>
    </row>
    <row r="710" s="13" customFormat="1">
      <c r="A710" s="13"/>
      <c r="B710" s="237"/>
      <c r="C710" s="238"/>
      <c r="D710" s="239" t="s">
        <v>196</v>
      </c>
      <c r="E710" s="240" t="s">
        <v>1</v>
      </c>
      <c r="F710" s="241" t="s">
        <v>479</v>
      </c>
      <c r="G710" s="238"/>
      <c r="H710" s="242">
        <v>-1.5760000000000001</v>
      </c>
      <c r="I710" s="243"/>
      <c r="J710" s="238"/>
      <c r="K710" s="238"/>
      <c r="L710" s="244"/>
      <c r="M710" s="245"/>
      <c r="N710" s="246"/>
      <c r="O710" s="246"/>
      <c r="P710" s="246"/>
      <c r="Q710" s="246"/>
      <c r="R710" s="246"/>
      <c r="S710" s="246"/>
      <c r="T710" s="247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8" t="s">
        <v>196</v>
      </c>
      <c r="AU710" s="248" t="s">
        <v>86</v>
      </c>
      <c r="AV710" s="13" t="s">
        <v>86</v>
      </c>
      <c r="AW710" s="13" t="s">
        <v>32</v>
      </c>
      <c r="AX710" s="13" t="s">
        <v>76</v>
      </c>
      <c r="AY710" s="248" t="s">
        <v>116</v>
      </c>
    </row>
    <row r="711" s="13" customFormat="1">
      <c r="A711" s="13"/>
      <c r="B711" s="237"/>
      <c r="C711" s="238"/>
      <c r="D711" s="239" t="s">
        <v>196</v>
      </c>
      <c r="E711" s="240" t="s">
        <v>1</v>
      </c>
      <c r="F711" s="241" t="s">
        <v>835</v>
      </c>
      <c r="G711" s="238"/>
      <c r="H711" s="242">
        <v>6.8310000000000004</v>
      </c>
      <c r="I711" s="243"/>
      <c r="J711" s="238"/>
      <c r="K711" s="238"/>
      <c r="L711" s="244"/>
      <c r="M711" s="245"/>
      <c r="N711" s="246"/>
      <c r="O711" s="246"/>
      <c r="P711" s="246"/>
      <c r="Q711" s="246"/>
      <c r="R711" s="246"/>
      <c r="S711" s="246"/>
      <c r="T711" s="247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8" t="s">
        <v>196</v>
      </c>
      <c r="AU711" s="248" t="s">
        <v>86</v>
      </c>
      <c r="AV711" s="13" t="s">
        <v>86</v>
      </c>
      <c r="AW711" s="13" t="s">
        <v>32</v>
      </c>
      <c r="AX711" s="13" t="s">
        <v>76</v>
      </c>
      <c r="AY711" s="248" t="s">
        <v>116</v>
      </c>
    </row>
    <row r="712" s="13" customFormat="1">
      <c r="A712" s="13"/>
      <c r="B712" s="237"/>
      <c r="C712" s="238"/>
      <c r="D712" s="239" t="s">
        <v>196</v>
      </c>
      <c r="E712" s="240" t="s">
        <v>1</v>
      </c>
      <c r="F712" s="241" t="s">
        <v>479</v>
      </c>
      <c r="G712" s="238"/>
      <c r="H712" s="242">
        <v>-1.5760000000000001</v>
      </c>
      <c r="I712" s="243"/>
      <c r="J712" s="238"/>
      <c r="K712" s="238"/>
      <c r="L712" s="244"/>
      <c r="M712" s="245"/>
      <c r="N712" s="246"/>
      <c r="O712" s="246"/>
      <c r="P712" s="246"/>
      <c r="Q712" s="246"/>
      <c r="R712" s="246"/>
      <c r="S712" s="246"/>
      <c r="T712" s="247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8" t="s">
        <v>196</v>
      </c>
      <c r="AU712" s="248" t="s">
        <v>86</v>
      </c>
      <c r="AV712" s="13" t="s">
        <v>86</v>
      </c>
      <c r="AW712" s="13" t="s">
        <v>32</v>
      </c>
      <c r="AX712" s="13" t="s">
        <v>76</v>
      </c>
      <c r="AY712" s="248" t="s">
        <v>116</v>
      </c>
    </row>
    <row r="713" s="15" customFormat="1">
      <c r="A713" s="15"/>
      <c r="B713" s="260"/>
      <c r="C713" s="261"/>
      <c r="D713" s="239" t="s">
        <v>196</v>
      </c>
      <c r="E713" s="262" t="s">
        <v>1</v>
      </c>
      <c r="F713" s="263" t="s">
        <v>507</v>
      </c>
      <c r="G713" s="261"/>
      <c r="H713" s="264">
        <v>58.585999999999999</v>
      </c>
      <c r="I713" s="265"/>
      <c r="J713" s="261"/>
      <c r="K713" s="261"/>
      <c r="L713" s="266"/>
      <c r="M713" s="267"/>
      <c r="N713" s="268"/>
      <c r="O713" s="268"/>
      <c r="P713" s="268"/>
      <c r="Q713" s="268"/>
      <c r="R713" s="268"/>
      <c r="S713" s="268"/>
      <c r="T713" s="269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T713" s="270" t="s">
        <v>196</v>
      </c>
      <c r="AU713" s="270" t="s">
        <v>86</v>
      </c>
      <c r="AV713" s="15" t="s">
        <v>119</v>
      </c>
      <c r="AW713" s="15" t="s">
        <v>32</v>
      </c>
      <c r="AX713" s="15" t="s">
        <v>76</v>
      </c>
      <c r="AY713" s="270" t="s">
        <v>116</v>
      </c>
    </row>
    <row r="714" s="14" customFormat="1">
      <c r="A714" s="14"/>
      <c r="B714" s="249"/>
      <c r="C714" s="250"/>
      <c r="D714" s="239" t="s">
        <v>196</v>
      </c>
      <c r="E714" s="251" t="s">
        <v>1</v>
      </c>
      <c r="F714" s="252" t="s">
        <v>201</v>
      </c>
      <c r="G714" s="250"/>
      <c r="H714" s="253">
        <v>317.01100000000008</v>
      </c>
      <c r="I714" s="254"/>
      <c r="J714" s="250"/>
      <c r="K714" s="250"/>
      <c r="L714" s="255"/>
      <c r="M714" s="256"/>
      <c r="N714" s="257"/>
      <c r="O714" s="257"/>
      <c r="P714" s="257"/>
      <c r="Q714" s="257"/>
      <c r="R714" s="257"/>
      <c r="S714" s="257"/>
      <c r="T714" s="258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59" t="s">
        <v>196</v>
      </c>
      <c r="AU714" s="259" t="s">
        <v>86</v>
      </c>
      <c r="AV714" s="14" t="s">
        <v>126</v>
      </c>
      <c r="AW714" s="14" t="s">
        <v>32</v>
      </c>
      <c r="AX714" s="14" t="s">
        <v>81</v>
      </c>
      <c r="AY714" s="259" t="s">
        <v>116</v>
      </c>
    </row>
    <row r="715" s="2" customFormat="1" ht="24.15" customHeight="1">
      <c r="A715" s="38"/>
      <c r="B715" s="39"/>
      <c r="C715" s="216" t="s">
        <v>836</v>
      </c>
      <c r="D715" s="216" t="s">
        <v>120</v>
      </c>
      <c r="E715" s="217" t="s">
        <v>837</v>
      </c>
      <c r="F715" s="218" t="s">
        <v>838</v>
      </c>
      <c r="G715" s="219" t="s">
        <v>262</v>
      </c>
      <c r="H715" s="220">
        <v>0.33600000000000002</v>
      </c>
      <c r="I715" s="221"/>
      <c r="J715" s="222">
        <f>ROUND(I715*H715,2)</f>
        <v>0</v>
      </c>
      <c r="K715" s="223"/>
      <c r="L715" s="44"/>
      <c r="M715" s="224" t="s">
        <v>1</v>
      </c>
      <c r="N715" s="225" t="s">
        <v>41</v>
      </c>
      <c r="O715" s="91"/>
      <c r="P715" s="226">
        <f>O715*H715</f>
        <v>0</v>
      </c>
      <c r="Q715" s="226">
        <v>0.17818000000000001</v>
      </c>
      <c r="R715" s="226">
        <f>Q715*H715</f>
        <v>0.059868480000000009</v>
      </c>
      <c r="S715" s="226">
        <v>0</v>
      </c>
      <c r="T715" s="227">
        <f>S715*H715</f>
        <v>0</v>
      </c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R715" s="228" t="s">
        <v>126</v>
      </c>
      <c r="AT715" s="228" t="s">
        <v>120</v>
      </c>
      <c r="AU715" s="228" t="s">
        <v>86</v>
      </c>
      <c r="AY715" s="17" t="s">
        <v>116</v>
      </c>
      <c r="BE715" s="229">
        <f>IF(N715="základní",J715,0)</f>
        <v>0</v>
      </c>
      <c r="BF715" s="229">
        <f>IF(N715="snížená",J715,0)</f>
        <v>0</v>
      </c>
      <c r="BG715" s="229">
        <f>IF(N715="zákl. přenesená",J715,0)</f>
        <v>0</v>
      </c>
      <c r="BH715" s="229">
        <f>IF(N715="sníž. přenesená",J715,0)</f>
        <v>0</v>
      </c>
      <c r="BI715" s="229">
        <f>IF(N715="nulová",J715,0)</f>
        <v>0</v>
      </c>
      <c r="BJ715" s="17" t="s">
        <v>81</v>
      </c>
      <c r="BK715" s="229">
        <f>ROUND(I715*H715,2)</f>
        <v>0</v>
      </c>
      <c r="BL715" s="17" t="s">
        <v>126</v>
      </c>
      <c r="BM715" s="228" t="s">
        <v>839</v>
      </c>
    </row>
    <row r="716" s="13" customFormat="1">
      <c r="A716" s="13"/>
      <c r="B716" s="237"/>
      <c r="C716" s="238"/>
      <c r="D716" s="239" t="s">
        <v>196</v>
      </c>
      <c r="E716" s="240" t="s">
        <v>1</v>
      </c>
      <c r="F716" s="241" t="s">
        <v>840</v>
      </c>
      <c r="G716" s="238"/>
      <c r="H716" s="242">
        <v>0.33600000000000002</v>
      </c>
      <c r="I716" s="243"/>
      <c r="J716" s="238"/>
      <c r="K716" s="238"/>
      <c r="L716" s="244"/>
      <c r="M716" s="245"/>
      <c r="N716" s="246"/>
      <c r="O716" s="246"/>
      <c r="P716" s="246"/>
      <c r="Q716" s="246"/>
      <c r="R716" s="246"/>
      <c r="S716" s="246"/>
      <c r="T716" s="247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8" t="s">
        <v>196</v>
      </c>
      <c r="AU716" s="248" t="s">
        <v>86</v>
      </c>
      <c r="AV716" s="13" t="s">
        <v>86</v>
      </c>
      <c r="AW716" s="13" t="s">
        <v>32</v>
      </c>
      <c r="AX716" s="13" t="s">
        <v>81</v>
      </c>
      <c r="AY716" s="248" t="s">
        <v>116</v>
      </c>
    </row>
    <row r="717" s="2" customFormat="1" ht="24.15" customHeight="1">
      <c r="A717" s="38"/>
      <c r="B717" s="39"/>
      <c r="C717" s="216" t="s">
        <v>841</v>
      </c>
      <c r="D717" s="216" t="s">
        <v>120</v>
      </c>
      <c r="E717" s="217" t="s">
        <v>842</v>
      </c>
      <c r="F717" s="218" t="s">
        <v>843</v>
      </c>
      <c r="G717" s="219" t="s">
        <v>262</v>
      </c>
      <c r="H717" s="220">
        <v>10.859999999999999</v>
      </c>
      <c r="I717" s="221"/>
      <c r="J717" s="222">
        <f>ROUND(I717*H717,2)</f>
        <v>0</v>
      </c>
      <c r="K717" s="223"/>
      <c r="L717" s="44"/>
      <c r="M717" s="224" t="s">
        <v>1</v>
      </c>
      <c r="N717" s="225" t="s">
        <v>41</v>
      </c>
      <c r="O717" s="91"/>
      <c r="P717" s="226">
        <f>O717*H717</f>
        <v>0</v>
      </c>
      <c r="Q717" s="226">
        <v>0.16039999999999999</v>
      </c>
      <c r="R717" s="226">
        <f>Q717*H717</f>
        <v>1.7419439999999997</v>
      </c>
      <c r="S717" s="226">
        <v>0</v>
      </c>
      <c r="T717" s="227">
        <f>S717*H717</f>
        <v>0</v>
      </c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R717" s="228" t="s">
        <v>126</v>
      </c>
      <c r="AT717" s="228" t="s">
        <v>120</v>
      </c>
      <c r="AU717" s="228" t="s">
        <v>86</v>
      </c>
      <c r="AY717" s="17" t="s">
        <v>116</v>
      </c>
      <c r="BE717" s="229">
        <f>IF(N717="základní",J717,0)</f>
        <v>0</v>
      </c>
      <c r="BF717" s="229">
        <f>IF(N717="snížená",J717,0)</f>
        <v>0</v>
      </c>
      <c r="BG717" s="229">
        <f>IF(N717="zákl. přenesená",J717,0)</f>
        <v>0</v>
      </c>
      <c r="BH717" s="229">
        <f>IF(N717="sníž. přenesená",J717,0)</f>
        <v>0</v>
      </c>
      <c r="BI717" s="229">
        <f>IF(N717="nulová",J717,0)</f>
        <v>0</v>
      </c>
      <c r="BJ717" s="17" t="s">
        <v>81</v>
      </c>
      <c r="BK717" s="229">
        <f>ROUND(I717*H717,2)</f>
        <v>0</v>
      </c>
      <c r="BL717" s="17" t="s">
        <v>126</v>
      </c>
      <c r="BM717" s="228" t="s">
        <v>844</v>
      </c>
    </row>
    <row r="718" s="13" customFormat="1">
      <c r="A718" s="13"/>
      <c r="B718" s="237"/>
      <c r="C718" s="238"/>
      <c r="D718" s="239" t="s">
        <v>196</v>
      </c>
      <c r="E718" s="240" t="s">
        <v>1</v>
      </c>
      <c r="F718" s="241" t="s">
        <v>845</v>
      </c>
      <c r="G718" s="238"/>
      <c r="H718" s="242">
        <v>10.859999999999999</v>
      </c>
      <c r="I718" s="243"/>
      <c r="J718" s="238"/>
      <c r="K718" s="238"/>
      <c r="L718" s="244"/>
      <c r="M718" s="245"/>
      <c r="N718" s="246"/>
      <c r="O718" s="246"/>
      <c r="P718" s="246"/>
      <c r="Q718" s="246"/>
      <c r="R718" s="246"/>
      <c r="S718" s="246"/>
      <c r="T718" s="247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8" t="s">
        <v>196</v>
      </c>
      <c r="AU718" s="248" t="s">
        <v>86</v>
      </c>
      <c r="AV718" s="13" t="s">
        <v>86</v>
      </c>
      <c r="AW718" s="13" t="s">
        <v>32</v>
      </c>
      <c r="AX718" s="13" t="s">
        <v>81</v>
      </c>
      <c r="AY718" s="248" t="s">
        <v>116</v>
      </c>
    </row>
    <row r="719" s="2" customFormat="1" ht="24.15" customHeight="1">
      <c r="A719" s="38"/>
      <c r="B719" s="39"/>
      <c r="C719" s="216" t="s">
        <v>846</v>
      </c>
      <c r="D719" s="216" t="s">
        <v>120</v>
      </c>
      <c r="E719" s="217" t="s">
        <v>847</v>
      </c>
      <c r="F719" s="218" t="s">
        <v>848</v>
      </c>
      <c r="G719" s="219" t="s">
        <v>262</v>
      </c>
      <c r="H719" s="220">
        <v>11.063000000000001</v>
      </c>
      <c r="I719" s="221"/>
      <c r="J719" s="222">
        <f>ROUND(I719*H719,2)</f>
        <v>0</v>
      </c>
      <c r="K719" s="223"/>
      <c r="L719" s="44"/>
      <c r="M719" s="224" t="s">
        <v>1</v>
      </c>
      <c r="N719" s="225" t="s">
        <v>41</v>
      </c>
      <c r="O719" s="91"/>
      <c r="P719" s="226">
        <f>O719*H719</f>
        <v>0</v>
      </c>
      <c r="Q719" s="226">
        <v>0.00044000000000000002</v>
      </c>
      <c r="R719" s="226">
        <f>Q719*H719</f>
        <v>0.0048677200000000007</v>
      </c>
      <c r="S719" s="226">
        <v>0</v>
      </c>
      <c r="T719" s="227">
        <f>S719*H719</f>
        <v>0</v>
      </c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R719" s="228" t="s">
        <v>126</v>
      </c>
      <c r="AT719" s="228" t="s">
        <v>120</v>
      </c>
      <c r="AU719" s="228" t="s">
        <v>86</v>
      </c>
      <c r="AY719" s="17" t="s">
        <v>116</v>
      </c>
      <c r="BE719" s="229">
        <f>IF(N719="základní",J719,0)</f>
        <v>0</v>
      </c>
      <c r="BF719" s="229">
        <f>IF(N719="snížená",J719,0)</f>
        <v>0</v>
      </c>
      <c r="BG719" s="229">
        <f>IF(N719="zákl. přenesená",J719,0)</f>
        <v>0</v>
      </c>
      <c r="BH719" s="229">
        <f>IF(N719="sníž. přenesená",J719,0)</f>
        <v>0</v>
      </c>
      <c r="BI719" s="229">
        <f>IF(N719="nulová",J719,0)</f>
        <v>0</v>
      </c>
      <c r="BJ719" s="17" t="s">
        <v>81</v>
      </c>
      <c r="BK719" s="229">
        <f>ROUND(I719*H719,2)</f>
        <v>0</v>
      </c>
      <c r="BL719" s="17" t="s">
        <v>126</v>
      </c>
      <c r="BM719" s="228" t="s">
        <v>849</v>
      </c>
    </row>
    <row r="720" s="13" customFormat="1">
      <c r="A720" s="13"/>
      <c r="B720" s="237"/>
      <c r="C720" s="238"/>
      <c r="D720" s="239" t="s">
        <v>196</v>
      </c>
      <c r="E720" s="240" t="s">
        <v>1</v>
      </c>
      <c r="F720" s="241" t="s">
        <v>850</v>
      </c>
      <c r="G720" s="238"/>
      <c r="H720" s="242">
        <v>1.2849999999999999</v>
      </c>
      <c r="I720" s="243"/>
      <c r="J720" s="238"/>
      <c r="K720" s="238"/>
      <c r="L720" s="244"/>
      <c r="M720" s="245"/>
      <c r="N720" s="246"/>
      <c r="O720" s="246"/>
      <c r="P720" s="246"/>
      <c r="Q720" s="246"/>
      <c r="R720" s="246"/>
      <c r="S720" s="246"/>
      <c r="T720" s="247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8" t="s">
        <v>196</v>
      </c>
      <c r="AU720" s="248" t="s">
        <v>86</v>
      </c>
      <c r="AV720" s="13" t="s">
        <v>86</v>
      </c>
      <c r="AW720" s="13" t="s">
        <v>32</v>
      </c>
      <c r="AX720" s="13" t="s">
        <v>76</v>
      </c>
      <c r="AY720" s="248" t="s">
        <v>116</v>
      </c>
    </row>
    <row r="721" s="13" customFormat="1">
      <c r="A721" s="13"/>
      <c r="B721" s="237"/>
      <c r="C721" s="238"/>
      <c r="D721" s="239" t="s">
        <v>196</v>
      </c>
      <c r="E721" s="240" t="s">
        <v>1</v>
      </c>
      <c r="F721" s="241" t="s">
        <v>851</v>
      </c>
      <c r="G721" s="238"/>
      <c r="H721" s="242">
        <v>0.53200000000000003</v>
      </c>
      <c r="I721" s="243"/>
      <c r="J721" s="238"/>
      <c r="K721" s="238"/>
      <c r="L721" s="244"/>
      <c r="M721" s="245"/>
      <c r="N721" s="246"/>
      <c r="O721" s="246"/>
      <c r="P721" s="246"/>
      <c r="Q721" s="246"/>
      <c r="R721" s="246"/>
      <c r="S721" s="246"/>
      <c r="T721" s="247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8" t="s">
        <v>196</v>
      </c>
      <c r="AU721" s="248" t="s">
        <v>86</v>
      </c>
      <c r="AV721" s="13" t="s">
        <v>86</v>
      </c>
      <c r="AW721" s="13" t="s">
        <v>32</v>
      </c>
      <c r="AX721" s="13" t="s">
        <v>76</v>
      </c>
      <c r="AY721" s="248" t="s">
        <v>116</v>
      </c>
    </row>
    <row r="722" s="13" customFormat="1">
      <c r="A722" s="13"/>
      <c r="B722" s="237"/>
      <c r="C722" s="238"/>
      <c r="D722" s="239" t="s">
        <v>196</v>
      </c>
      <c r="E722" s="240" t="s">
        <v>1</v>
      </c>
      <c r="F722" s="241" t="s">
        <v>852</v>
      </c>
      <c r="G722" s="238"/>
      <c r="H722" s="242">
        <v>1.7170000000000001</v>
      </c>
      <c r="I722" s="243"/>
      <c r="J722" s="238"/>
      <c r="K722" s="238"/>
      <c r="L722" s="244"/>
      <c r="M722" s="245"/>
      <c r="N722" s="246"/>
      <c r="O722" s="246"/>
      <c r="P722" s="246"/>
      <c r="Q722" s="246"/>
      <c r="R722" s="246"/>
      <c r="S722" s="246"/>
      <c r="T722" s="247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8" t="s">
        <v>196</v>
      </c>
      <c r="AU722" s="248" t="s">
        <v>86</v>
      </c>
      <c r="AV722" s="13" t="s">
        <v>86</v>
      </c>
      <c r="AW722" s="13" t="s">
        <v>32</v>
      </c>
      <c r="AX722" s="13" t="s">
        <v>76</v>
      </c>
      <c r="AY722" s="248" t="s">
        <v>116</v>
      </c>
    </row>
    <row r="723" s="13" customFormat="1">
      <c r="A723" s="13"/>
      <c r="B723" s="237"/>
      <c r="C723" s="238"/>
      <c r="D723" s="239" t="s">
        <v>196</v>
      </c>
      <c r="E723" s="240" t="s">
        <v>1</v>
      </c>
      <c r="F723" s="241" t="s">
        <v>853</v>
      </c>
      <c r="G723" s="238"/>
      <c r="H723" s="242">
        <v>0.83499999999999996</v>
      </c>
      <c r="I723" s="243"/>
      <c r="J723" s="238"/>
      <c r="K723" s="238"/>
      <c r="L723" s="244"/>
      <c r="M723" s="245"/>
      <c r="N723" s="246"/>
      <c r="O723" s="246"/>
      <c r="P723" s="246"/>
      <c r="Q723" s="246"/>
      <c r="R723" s="246"/>
      <c r="S723" s="246"/>
      <c r="T723" s="247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8" t="s">
        <v>196</v>
      </c>
      <c r="AU723" s="248" t="s">
        <v>86</v>
      </c>
      <c r="AV723" s="13" t="s">
        <v>86</v>
      </c>
      <c r="AW723" s="13" t="s">
        <v>32</v>
      </c>
      <c r="AX723" s="13" t="s">
        <v>76</v>
      </c>
      <c r="AY723" s="248" t="s">
        <v>116</v>
      </c>
    </row>
    <row r="724" s="15" customFormat="1">
      <c r="A724" s="15"/>
      <c r="B724" s="260"/>
      <c r="C724" s="261"/>
      <c r="D724" s="239" t="s">
        <v>196</v>
      </c>
      <c r="E724" s="262" t="s">
        <v>1</v>
      </c>
      <c r="F724" s="263" t="s">
        <v>400</v>
      </c>
      <c r="G724" s="261"/>
      <c r="H724" s="264">
        <v>4.3689999999999998</v>
      </c>
      <c r="I724" s="265"/>
      <c r="J724" s="261"/>
      <c r="K724" s="261"/>
      <c r="L724" s="266"/>
      <c r="M724" s="267"/>
      <c r="N724" s="268"/>
      <c r="O724" s="268"/>
      <c r="P724" s="268"/>
      <c r="Q724" s="268"/>
      <c r="R724" s="268"/>
      <c r="S724" s="268"/>
      <c r="T724" s="269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T724" s="270" t="s">
        <v>196</v>
      </c>
      <c r="AU724" s="270" t="s">
        <v>86</v>
      </c>
      <c r="AV724" s="15" t="s">
        <v>119</v>
      </c>
      <c r="AW724" s="15" t="s">
        <v>32</v>
      </c>
      <c r="AX724" s="15" t="s">
        <v>76</v>
      </c>
      <c r="AY724" s="270" t="s">
        <v>116</v>
      </c>
    </row>
    <row r="725" s="13" customFormat="1">
      <c r="A725" s="13"/>
      <c r="B725" s="237"/>
      <c r="C725" s="238"/>
      <c r="D725" s="239" t="s">
        <v>196</v>
      </c>
      <c r="E725" s="240" t="s">
        <v>1</v>
      </c>
      <c r="F725" s="241" t="s">
        <v>854</v>
      </c>
      <c r="G725" s="238"/>
      <c r="H725" s="242">
        <v>6.694</v>
      </c>
      <c r="I725" s="243"/>
      <c r="J725" s="238"/>
      <c r="K725" s="238"/>
      <c r="L725" s="244"/>
      <c r="M725" s="245"/>
      <c r="N725" s="246"/>
      <c r="O725" s="246"/>
      <c r="P725" s="246"/>
      <c r="Q725" s="246"/>
      <c r="R725" s="246"/>
      <c r="S725" s="246"/>
      <c r="T725" s="247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48" t="s">
        <v>196</v>
      </c>
      <c r="AU725" s="248" t="s">
        <v>86</v>
      </c>
      <c r="AV725" s="13" t="s">
        <v>86</v>
      </c>
      <c r="AW725" s="13" t="s">
        <v>32</v>
      </c>
      <c r="AX725" s="13" t="s">
        <v>76</v>
      </c>
      <c r="AY725" s="248" t="s">
        <v>116</v>
      </c>
    </row>
    <row r="726" s="15" customFormat="1">
      <c r="A726" s="15"/>
      <c r="B726" s="260"/>
      <c r="C726" s="261"/>
      <c r="D726" s="239" t="s">
        <v>196</v>
      </c>
      <c r="E726" s="262" t="s">
        <v>1</v>
      </c>
      <c r="F726" s="263" t="s">
        <v>400</v>
      </c>
      <c r="G726" s="261"/>
      <c r="H726" s="264">
        <v>6.694</v>
      </c>
      <c r="I726" s="265"/>
      <c r="J726" s="261"/>
      <c r="K726" s="261"/>
      <c r="L726" s="266"/>
      <c r="M726" s="267"/>
      <c r="N726" s="268"/>
      <c r="O726" s="268"/>
      <c r="P726" s="268"/>
      <c r="Q726" s="268"/>
      <c r="R726" s="268"/>
      <c r="S726" s="268"/>
      <c r="T726" s="269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T726" s="270" t="s">
        <v>196</v>
      </c>
      <c r="AU726" s="270" t="s">
        <v>86</v>
      </c>
      <c r="AV726" s="15" t="s">
        <v>119</v>
      </c>
      <c r="AW726" s="15" t="s">
        <v>32</v>
      </c>
      <c r="AX726" s="15" t="s">
        <v>76</v>
      </c>
      <c r="AY726" s="270" t="s">
        <v>116</v>
      </c>
    </row>
    <row r="727" s="14" customFormat="1">
      <c r="A727" s="14"/>
      <c r="B727" s="249"/>
      <c r="C727" s="250"/>
      <c r="D727" s="239" t="s">
        <v>196</v>
      </c>
      <c r="E727" s="251" t="s">
        <v>1</v>
      </c>
      <c r="F727" s="252" t="s">
        <v>201</v>
      </c>
      <c r="G727" s="250"/>
      <c r="H727" s="253">
        <v>11.063000000000001</v>
      </c>
      <c r="I727" s="254"/>
      <c r="J727" s="250"/>
      <c r="K727" s="250"/>
      <c r="L727" s="255"/>
      <c r="M727" s="256"/>
      <c r="N727" s="257"/>
      <c r="O727" s="257"/>
      <c r="P727" s="257"/>
      <c r="Q727" s="257"/>
      <c r="R727" s="257"/>
      <c r="S727" s="257"/>
      <c r="T727" s="258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9" t="s">
        <v>196</v>
      </c>
      <c r="AU727" s="259" t="s">
        <v>86</v>
      </c>
      <c r="AV727" s="14" t="s">
        <v>126</v>
      </c>
      <c r="AW727" s="14" t="s">
        <v>32</v>
      </c>
      <c r="AX727" s="14" t="s">
        <v>81</v>
      </c>
      <c r="AY727" s="259" t="s">
        <v>116</v>
      </c>
    </row>
    <row r="728" s="12" customFormat="1" ht="22.8" customHeight="1">
      <c r="A728" s="12"/>
      <c r="B728" s="200"/>
      <c r="C728" s="201"/>
      <c r="D728" s="202" t="s">
        <v>75</v>
      </c>
      <c r="E728" s="214" t="s">
        <v>126</v>
      </c>
      <c r="F728" s="214" t="s">
        <v>855</v>
      </c>
      <c r="G728" s="201"/>
      <c r="H728" s="201"/>
      <c r="I728" s="204"/>
      <c r="J728" s="215">
        <f>BK728</f>
        <v>0</v>
      </c>
      <c r="K728" s="201"/>
      <c r="L728" s="206"/>
      <c r="M728" s="207"/>
      <c r="N728" s="208"/>
      <c r="O728" s="208"/>
      <c r="P728" s="209">
        <f>SUM(P729:P952)</f>
        <v>0</v>
      </c>
      <c r="Q728" s="208"/>
      <c r="R728" s="209">
        <f>SUM(R729:R952)</f>
        <v>352.44194137999995</v>
      </c>
      <c r="S728" s="208"/>
      <c r="T728" s="210">
        <f>SUM(T729:T952)</f>
        <v>0</v>
      </c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R728" s="211" t="s">
        <v>81</v>
      </c>
      <c r="AT728" s="212" t="s">
        <v>75</v>
      </c>
      <c r="AU728" s="212" t="s">
        <v>81</v>
      </c>
      <c r="AY728" s="211" t="s">
        <v>116</v>
      </c>
      <c r="BK728" s="213">
        <f>SUM(BK729:BK952)</f>
        <v>0</v>
      </c>
    </row>
    <row r="729" s="2" customFormat="1" ht="14.4" customHeight="1">
      <c r="A729" s="38"/>
      <c r="B729" s="39"/>
      <c r="C729" s="216" t="s">
        <v>856</v>
      </c>
      <c r="D729" s="216" t="s">
        <v>120</v>
      </c>
      <c r="E729" s="217" t="s">
        <v>857</v>
      </c>
      <c r="F729" s="218" t="s">
        <v>858</v>
      </c>
      <c r="G729" s="219" t="s">
        <v>194</v>
      </c>
      <c r="H729" s="220">
        <v>120.795</v>
      </c>
      <c r="I729" s="221"/>
      <c r="J729" s="222">
        <f>ROUND(I729*H729,2)</f>
        <v>0</v>
      </c>
      <c r="K729" s="223"/>
      <c r="L729" s="44"/>
      <c r="M729" s="224" t="s">
        <v>1</v>
      </c>
      <c r="N729" s="225" t="s">
        <v>41</v>
      </c>
      <c r="O729" s="91"/>
      <c r="P729" s="226">
        <f>O729*H729</f>
        <v>0</v>
      </c>
      <c r="Q729" s="226">
        <v>2.45343</v>
      </c>
      <c r="R729" s="226">
        <f>Q729*H729</f>
        <v>296.36207684999999</v>
      </c>
      <c r="S729" s="226">
        <v>0</v>
      </c>
      <c r="T729" s="227">
        <f>S729*H729</f>
        <v>0</v>
      </c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R729" s="228" t="s">
        <v>126</v>
      </c>
      <c r="AT729" s="228" t="s">
        <v>120</v>
      </c>
      <c r="AU729" s="228" t="s">
        <v>86</v>
      </c>
      <c r="AY729" s="17" t="s">
        <v>116</v>
      </c>
      <c r="BE729" s="229">
        <f>IF(N729="základní",J729,0)</f>
        <v>0</v>
      </c>
      <c r="BF729" s="229">
        <f>IF(N729="snížená",J729,0)</f>
        <v>0</v>
      </c>
      <c r="BG729" s="229">
        <f>IF(N729="zákl. přenesená",J729,0)</f>
        <v>0</v>
      </c>
      <c r="BH729" s="229">
        <f>IF(N729="sníž. přenesená",J729,0)</f>
        <v>0</v>
      </c>
      <c r="BI729" s="229">
        <f>IF(N729="nulová",J729,0)</f>
        <v>0</v>
      </c>
      <c r="BJ729" s="17" t="s">
        <v>81</v>
      </c>
      <c r="BK729" s="229">
        <f>ROUND(I729*H729,2)</f>
        <v>0</v>
      </c>
      <c r="BL729" s="17" t="s">
        <v>126</v>
      </c>
      <c r="BM729" s="228" t="s">
        <v>859</v>
      </c>
    </row>
    <row r="730" s="13" customFormat="1">
      <c r="A730" s="13"/>
      <c r="B730" s="237"/>
      <c r="C730" s="238"/>
      <c r="D730" s="239" t="s">
        <v>196</v>
      </c>
      <c r="E730" s="240" t="s">
        <v>1</v>
      </c>
      <c r="F730" s="241" t="s">
        <v>860</v>
      </c>
      <c r="G730" s="238"/>
      <c r="H730" s="242">
        <v>7.2759999999999998</v>
      </c>
      <c r="I730" s="243"/>
      <c r="J730" s="238"/>
      <c r="K730" s="238"/>
      <c r="L730" s="244"/>
      <c r="M730" s="245"/>
      <c r="N730" s="246"/>
      <c r="O730" s="246"/>
      <c r="P730" s="246"/>
      <c r="Q730" s="246"/>
      <c r="R730" s="246"/>
      <c r="S730" s="246"/>
      <c r="T730" s="247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48" t="s">
        <v>196</v>
      </c>
      <c r="AU730" s="248" t="s">
        <v>86</v>
      </c>
      <c r="AV730" s="13" t="s">
        <v>86</v>
      </c>
      <c r="AW730" s="13" t="s">
        <v>32</v>
      </c>
      <c r="AX730" s="13" t="s">
        <v>76</v>
      </c>
      <c r="AY730" s="248" t="s">
        <v>116</v>
      </c>
    </row>
    <row r="731" s="13" customFormat="1">
      <c r="A731" s="13"/>
      <c r="B731" s="237"/>
      <c r="C731" s="238"/>
      <c r="D731" s="239" t="s">
        <v>196</v>
      </c>
      <c r="E731" s="240" t="s">
        <v>1</v>
      </c>
      <c r="F731" s="241" t="s">
        <v>861</v>
      </c>
      <c r="G731" s="238"/>
      <c r="H731" s="242">
        <v>28.643999999999998</v>
      </c>
      <c r="I731" s="243"/>
      <c r="J731" s="238"/>
      <c r="K731" s="238"/>
      <c r="L731" s="244"/>
      <c r="M731" s="245"/>
      <c r="N731" s="246"/>
      <c r="O731" s="246"/>
      <c r="P731" s="246"/>
      <c r="Q731" s="246"/>
      <c r="R731" s="246"/>
      <c r="S731" s="246"/>
      <c r="T731" s="247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8" t="s">
        <v>196</v>
      </c>
      <c r="AU731" s="248" t="s">
        <v>86</v>
      </c>
      <c r="AV731" s="13" t="s">
        <v>86</v>
      </c>
      <c r="AW731" s="13" t="s">
        <v>32</v>
      </c>
      <c r="AX731" s="13" t="s">
        <v>76</v>
      </c>
      <c r="AY731" s="248" t="s">
        <v>116</v>
      </c>
    </row>
    <row r="732" s="13" customFormat="1">
      <c r="A732" s="13"/>
      <c r="B732" s="237"/>
      <c r="C732" s="238"/>
      <c r="D732" s="239" t="s">
        <v>196</v>
      </c>
      <c r="E732" s="240" t="s">
        <v>1</v>
      </c>
      <c r="F732" s="241" t="s">
        <v>862</v>
      </c>
      <c r="G732" s="238"/>
      <c r="H732" s="242">
        <v>8.3279999999999994</v>
      </c>
      <c r="I732" s="243"/>
      <c r="J732" s="238"/>
      <c r="K732" s="238"/>
      <c r="L732" s="244"/>
      <c r="M732" s="245"/>
      <c r="N732" s="246"/>
      <c r="O732" s="246"/>
      <c r="P732" s="246"/>
      <c r="Q732" s="246"/>
      <c r="R732" s="246"/>
      <c r="S732" s="246"/>
      <c r="T732" s="247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48" t="s">
        <v>196</v>
      </c>
      <c r="AU732" s="248" t="s">
        <v>86</v>
      </c>
      <c r="AV732" s="13" t="s">
        <v>86</v>
      </c>
      <c r="AW732" s="13" t="s">
        <v>32</v>
      </c>
      <c r="AX732" s="13" t="s">
        <v>76</v>
      </c>
      <c r="AY732" s="248" t="s">
        <v>116</v>
      </c>
    </row>
    <row r="733" s="13" customFormat="1">
      <c r="A733" s="13"/>
      <c r="B733" s="237"/>
      <c r="C733" s="238"/>
      <c r="D733" s="239" t="s">
        <v>196</v>
      </c>
      <c r="E733" s="240" t="s">
        <v>1</v>
      </c>
      <c r="F733" s="241" t="s">
        <v>863</v>
      </c>
      <c r="G733" s="238"/>
      <c r="H733" s="242">
        <v>0.042999999999999997</v>
      </c>
      <c r="I733" s="243"/>
      <c r="J733" s="238"/>
      <c r="K733" s="238"/>
      <c r="L733" s="244"/>
      <c r="M733" s="245"/>
      <c r="N733" s="246"/>
      <c r="O733" s="246"/>
      <c r="P733" s="246"/>
      <c r="Q733" s="246"/>
      <c r="R733" s="246"/>
      <c r="S733" s="246"/>
      <c r="T733" s="247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8" t="s">
        <v>196</v>
      </c>
      <c r="AU733" s="248" t="s">
        <v>86</v>
      </c>
      <c r="AV733" s="13" t="s">
        <v>86</v>
      </c>
      <c r="AW733" s="13" t="s">
        <v>32</v>
      </c>
      <c r="AX733" s="13" t="s">
        <v>76</v>
      </c>
      <c r="AY733" s="248" t="s">
        <v>116</v>
      </c>
    </row>
    <row r="734" s="13" customFormat="1">
      <c r="A734" s="13"/>
      <c r="B734" s="237"/>
      <c r="C734" s="238"/>
      <c r="D734" s="239" t="s">
        <v>196</v>
      </c>
      <c r="E734" s="240" t="s">
        <v>1</v>
      </c>
      <c r="F734" s="241" t="s">
        <v>864</v>
      </c>
      <c r="G734" s="238"/>
      <c r="H734" s="242">
        <v>0.085000000000000006</v>
      </c>
      <c r="I734" s="243"/>
      <c r="J734" s="238"/>
      <c r="K734" s="238"/>
      <c r="L734" s="244"/>
      <c r="M734" s="245"/>
      <c r="N734" s="246"/>
      <c r="O734" s="246"/>
      <c r="P734" s="246"/>
      <c r="Q734" s="246"/>
      <c r="R734" s="246"/>
      <c r="S734" s="246"/>
      <c r="T734" s="247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48" t="s">
        <v>196</v>
      </c>
      <c r="AU734" s="248" t="s">
        <v>86</v>
      </c>
      <c r="AV734" s="13" t="s">
        <v>86</v>
      </c>
      <c r="AW734" s="13" t="s">
        <v>32</v>
      </c>
      <c r="AX734" s="13" t="s">
        <v>76</v>
      </c>
      <c r="AY734" s="248" t="s">
        <v>116</v>
      </c>
    </row>
    <row r="735" s="13" customFormat="1">
      <c r="A735" s="13"/>
      <c r="B735" s="237"/>
      <c r="C735" s="238"/>
      <c r="D735" s="239" t="s">
        <v>196</v>
      </c>
      <c r="E735" s="240" t="s">
        <v>1</v>
      </c>
      <c r="F735" s="241" t="s">
        <v>865</v>
      </c>
      <c r="G735" s="238"/>
      <c r="H735" s="242">
        <v>-1.2110000000000001</v>
      </c>
      <c r="I735" s="243"/>
      <c r="J735" s="238"/>
      <c r="K735" s="238"/>
      <c r="L735" s="244"/>
      <c r="M735" s="245"/>
      <c r="N735" s="246"/>
      <c r="O735" s="246"/>
      <c r="P735" s="246"/>
      <c r="Q735" s="246"/>
      <c r="R735" s="246"/>
      <c r="S735" s="246"/>
      <c r="T735" s="247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48" t="s">
        <v>196</v>
      </c>
      <c r="AU735" s="248" t="s">
        <v>86</v>
      </c>
      <c r="AV735" s="13" t="s">
        <v>86</v>
      </c>
      <c r="AW735" s="13" t="s">
        <v>32</v>
      </c>
      <c r="AX735" s="13" t="s">
        <v>76</v>
      </c>
      <c r="AY735" s="248" t="s">
        <v>116</v>
      </c>
    </row>
    <row r="736" s="13" customFormat="1">
      <c r="A736" s="13"/>
      <c r="B736" s="237"/>
      <c r="C736" s="238"/>
      <c r="D736" s="239" t="s">
        <v>196</v>
      </c>
      <c r="E736" s="240" t="s">
        <v>1</v>
      </c>
      <c r="F736" s="241" t="s">
        <v>866</v>
      </c>
      <c r="G736" s="238"/>
      <c r="H736" s="242">
        <v>-1.4099999999999999</v>
      </c>
      <c r="I736" s="243"/>
      <c r="J736" s="238"/>
      <c r="K736" s="238"/>
      <c r="L736" s="244"/>
      <c r="M736" s="245"/>
      <c r="N736" s="246"/>
      <c r="O736" s="246"/>
      <c r="P736" s="246"/>
      <c r="Q736" s="246"/>
      <c r="R736" s="246"/>
      <c r="S736" s="246"/>
      <c r="T736" s="247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48" t="s">
        <v>196</v>
      </c>
      <c r="AU736" s="248" t="s">
        <v>86</v>
      </c>
      <c r="AV736" s="13" t="s">
        <v>86</v>
      </c>
      <c r="AW736" s="13" t="s">
        <v>32</v>
      </c>
      <c r="AX736" s="13" t="s">
        <v>76</v>
      </c>
      <c r="AY736" s="248" t="s">
        <v>116</v>
      </c>
    </row>
    <row r="737" s="13" customFormat="1">
      <c r="A737" s="13"/>
      <c r="B737" s="237"/>
      <c r="C737" s="238"/>
      <c r="D737" s="239" t="s">
        <v>196</v>
      </c>
      <c r="E737" s="240" t="s">
        <v>1</v>
      </c>
      <c r="F737" s="241" t="s">
        <v>867</v>
      </c>
      <c r="G737" s="238"/>
      <c r="H737" s="242">
        <v>0.85499999999999998</v>
      </c>
      <c r="I737" s="243"/>
      <c r="J737" s="238"/>
      <c r="K737" s="238"/>
      <c r="L737" s="244"/>
      <c r="M737" s="245"/>
      <c r="N737" s="246"/>
      <c r="O737" s="246"/>
      <c r="P737" s="246"/>
      <c r="Q737" s="246"/>
      <c r="R737" s="246"/>
      <c r="S737" s="246"/>
      <c r="T737" s="247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8" t="s">
        <v>196</v>
      </c>
      <c r="AU737" s="248" t="s">
        <v>86</v>
      </c>
      <c r="AV737" s="13" t="s">
        <v>86</v>
      </c>
      <c r="AW737" s="13" t="s">
        <v>32</v>
      </c>
      <c r="AX737" s="13" t="s">
        <v>76</v>
      </c>
      <c r="AY737" s="248" t="s">
        <v>116</v>
      </c>
    </row>
    <row r="738" s="15" customFormat="1">
      <c r="A738" s="15"/>
      <c r="B738" s="260"/>
      <c r="C738" s="261"/>
      <c r="D738" s="239" t="s">
        <v>196</v>
      </c>
      <c r="E738" s="262" t="s">
        <v>1</v>
      </c>
      <c r="F738" s="263" t="s">
        <v>714</v>
      </c>
      <c r="G738" s="261"/>
      <c r="H738" s="264">
        <v>42.610000000000007</v>
      </c>
      <c r="I738" s="265"/>
      <c r="J738" s="261"/>
      <c r="K738" s="261"/>
      <c r="L738" s="266"/>
      <c r="M738" s="267"/>
      <c r="N738" s="268"/>
      <c r="O738" s="268"/>
      <c r="P738" s="268"/>
      <c r="Q738" s="268"/>
      <c r="R738" s="268"/>
      <c r="S738" s="268"/>
      <c r="T738" s="269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T738" s="270" t="s">
        <v>196</v>
      </c>
      <c r="AU738" s="270" t="s">
        <v>86</v>
      </c>
      <c r="AV738" s="15" t="s">
        <v>119</v>
      </c>
      <c r="AW738" s="15" t="s">
        <v>32</v>
      </c>
      <c r="AX738" s="15" t="s">
        <v>76</v>
      </c>
      <c r="AY738" s="270" t="s">
        <v>116</v>
      </c>
    </row>
    <row r="739" s="13" customFormat="1">
      <c r="A739" s="13"/>
      <c r="B739" s="237"/>
      <c r="C739" s="238"/>
      <c r="D739" s="239" t="s">
        <v>196</v>
      </c>
      <c r="E739" s="240" t="s">
        <v>1</v>
      </c>
      <c r="F739" s="241" t="s">
        <v>868</v>
      </c>
      <c r="G739" s="238"/>
      <c r="H739" s="242">
        <v>32.463999999999999</v>
      </c>
      <c r="I739" s="243"/>
      <c r="J739" s="238"/>
      <c r="K739" s="238"/>
      <c r="L739" s="244"/>
      <c r="M739" s="245"/>
      <c r="N739" s="246"/>
      <c r="O739" s="246"/>
      <c r="P739" s="246"/>
      <c r="Q739" s="246"/>
      <c r="R739" s="246"/>
      <c r="S739" s="246"/>
      <c r="T739" s="247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48" t="s">
        <v>196</v>
      </c>
      <c r="AU739" s="248" t="s">
        <v>86</v>
      </c>
      <c r="AV739" s="13" t="s">
        <v>86</v>
      </c>
      <c r="AW739" s="13" t="s">
        <v>32</v>
      </c>
      <c r="AX739" s="13" t="s">
        <v>76</v>
      </c>
      <c r="AY739" s="248" t="s">
        <v>116</v>
      </c>
    </row>
    <row r="740" s="13" customFormat="1">
      <c r="A740" s="13"/>
      <c r="B740" s="237"/>
      <c r="C740" s="238"/>
      <c r="D740" s="239" t="s">
        <v>196</v>
      </c>
      <c r="E740" s="240" t="s">
        <v>1</v>
      </c>
      <c r="F740" s="241" t="s">
        <v>869</v>
      </c>
      <c r="G740" s="238"/>
      <c r="H740" s="242">
        <v>0.153</v>
      </c>
      <c r="I740" s="243"/>
      <c r="J740" s="238"/>
      <c r="K740" s="238"/>
      <c r="L740" s="244"/>
      <c r="M740" s="245"/>
      <c r="N740" s="246"/>
      <c r="O740" s="246"/>
      <c r="P740" s="246"/>
      <c r="Q740" s="246"/>
      <c r="R740" s="246"/>
      <c r="S740" s="246"/>
      <c r="T740" s="247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8" t="s">
        <v>196</v>
      </c>
      <c r="AU740" s="248" t="s">
        <v>86</v>
      </c>
      <c r="AV740" s="13" t="s">
        <v>86</v>
      </c>
      <c r="AW740" s="13" t="s">
        <v>32</v>
      </c>
      <c r="AX740" s="13" t="s">
        <v>76</v>
      </c>
      <c r="AY740" s="248" t="s">
        <v>116</v>
      </c>
    </row>
    <row r="741" s="13" customFormat="1">
      <c r="A741" s="13"/>
      <c r="B741" s="237"/>
      <c r="C741" s="238"/>
      <c r="D741" s="239" t="s">
        <v>196</v>
      </c>
      <c r="E741" s="240" t="s">
        <v>1</v>
      </c>
      <c r="F741" s="241" t="s">
        <v>870</v>
      </c>
      <c r="G741" s="238"/>
      <c r="H741" s="242">
        <v>8.1739999999999995</v>
      </c>
      <c r="I741" s="243"/>
      <c r="J741" s="238"/>
      <c r="K741" s="238"/>
      <c r="L741" s="244"/>
      <c r="M741" s="245"/>
      <c r="N741" s="246"/>
      <c r="O741" s="246"/>
      <c r="P741" s="246"/>
      <c r="Q741" s="246"/>
      <c r="R741" s="246"/>
      <c r="S741" s="246"/>
      <c r="T741" s="247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48" t="s">
        <v>196</v>
      </c>
      <c r="AU741" s="248" t="s">
        <v>86</v>
      </c>
      <c r="AV741" s="13" t="s">
        <v>86</v>
      </c>
      <c r="AW741" s="13" t="s">
        <v>32</v>
      </c>
      <c r="AX741" s="13" t="s">
        <v>76</v>
      </c>
      <c r="AY741" s="248" t="s">
        <v>116</v>
      </c>
    </row>
    <row r="742" s="13" customFormat="1">
      <c r="A742" s="13"/>
      <c r="B742" s="237"/>
      <c r="C742" s="238"/>
      <c r="D742" s="239" t="s">
        <v>196</v>
      </c>
      <c r="E742" s="240" t="s">
        <v>1</v>
      </c>
      <c r="F742" s="241" t="s">
        <v>863</v>
      </c>
      <c r="G742" s="238"/>
      <c r="H742" s="242">
        <v>0.042999999999999997</v>
      </c>
      <c r="I742" s="243"/>
      <c r="J742" s="238"/>
      <c r="K742" s="238"/>
      <c r="L742" s="244"/>
      <c r="M742" s="245"/>
      <c r="N742" s="246"/>
      <c r="O742" s="246"/>
      <c r="P742" s="246"/>
      <c r="Q742" s="246"/>
      <c r="R742" s="246"/>
      <c r="S742" s="246"/>
      <c r="T742" s="247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8" t="s">
        <v>196</v>
      </c>
      <c r="AU742" s="248" t="s">
        <v>86</v>
      </c>
      <c r="AV742" s="13" t="s">
        <v>86</v>
      </c>
      <c r="AW742" s="13" t="s">
        <v>32</v>
      </c>
      <c r="AX742" s="13" t="s">
        <v>76</v>
      </c>
      <c r="AY742" s="248" t="s">
        <v>116</v>
      </c>
    </row>
    <row r="743" s="13" customFormat="1">
      <c r="A743" s="13"/>
      <c r="B743" s="237"/>
      <c r="C743" s="238"/>
      <c r="D743" s="239" t="s">
        <v>196</v>
      </c>
      <c r="E743" s="240" t="s">
        <v>1</v>
      </c>
      <c r="F743" s="241" t="s">
        <v>865</v>
      </c>
      <c r="G743" s="238"/>
      <c r="H743" s="242">
        <v>-1.2110000000000001</v>
      </c>
      <c r="I743" s="243"/>
      <c r="J743" s="238"/>
      <c r="K743" s="238"/>
      <c r="L743" s="244"/>
      <c r="M743" s="245"/>
      <c r="N743" s="246"/>
      <c r="O743" s="246"/>
      <c r="P743" s="246"/>
      <c r="Q743" s="246"/>
      <c r="R743" s="246"/>
      <c r="S743" s="246"/>
      <c r="T743" s="247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48" t="s">
        <v>196</v>
      </c>
      <c r="AU743" s="248" t="s">
        <v>86</v>
      </c>
      <c r="AV743" s="13" t="s">
        <v>86</v>
      </c>
      <c r="AW743" s="13" t="s">
        <v>32</v>
      </c>
      <c r="AX743" s="13" t="s">
        <v>76</v>
      </c>
      <c r="AY743" s="248" t="s">
        <v>116</v>
      </c>
    </row>
    <row r="744" s="13" customFormat="1">
      <c r="A744" s="13"/>
      <c r="B744" s="237"/>
      <c r="C744" s="238"/>
      <c r="D744" s="239" t="s">
        <v>196</v>
      </c>
      <c r="E744" s="240" t="s">
        <v>1</v>
      </c>
      <c r="F744" s="241" t="s">
        <v>871</v>
      </c>
      <c r="G744" s="238"/>
      <c r="H744" s="242">
        <v>-1.2030000000000001</v>
      </c>
      <c r="I744" s="243"/>
      <c r="J744" s="238"/>
      <c r="K744" s="238"/>
      <c r="L744" s="244"/>
      <c r="M744" s="245"/>
      <c r="N744" s="246"/>
      <c r="O744" s="246"/>
      <c r="P744" s="246"/>
      <c r="Q744" s="246"/>
      <c r="R744" s="246"/>
      <c r="S744" s="246"/>
      <c r="T744" s="247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8" t="s">
        <v>196</v>
      </c>
      <c r="AU744" s="248" t="s">
        <v>86</v>
      </c>
      <c r="AV744" s="13" t="s">
        <v>86</v>
      </c>
      <c r="AW744" s="13" t="s">
        <v>32</v>
      </c>
      <c r="AX744" s="13" t="s">
        <v>76</v>
      </c>
      <c r="AY744" s="248" t="s">
        <v>116</v>
      </c>
    </row>
    <row r="745" s="15" customFormat="1">
      <c r="A745" s="15"/>
      <c r="B745" s="260"/>
      <c r="C745" s="261"/>
      <c r="D745" s="239" t="s">
        <v>196</v>
      </c>
      <c r="E745" s="262" t="s">
        <v>1</v>
      </c>
      <c r="F745" s="263" t="s">
        <v>872</v>
      </c>
      <c r="G745" s="261"/>
      <c r="H745" s="264">
        <v>38.419999999999995</v>
      </c>
      <c r="I745" s="265"/>
      <c r="J745" s="261"/>
      <c r="K745" s="261"/>
      <c r="L745" s="266"/>
      <c r="M745" s="267"/>
      <c r="N745" s="268"/>
      <c r="O745" s="268"/>
      <c r="P745" s="268"/>
      <c r="Q745" s="268"/>
      <c r="R745" s="268"/>
      <c r="S745" s="268"/>
      <c r="T745" s="269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T745" s="270" t="s">
        <v>196</v>
      </c>
      <c r="AU745" s="270" t="s">
        <v>86</v>
      </c>
      <c r="AV745" s="15" t="s">
        <v>119</v>
      </c>
      <c r="AW745" s="15" t="s">
        <v>32</v>
      </c>
      <c r="AX745" s="15" t="s">
        <v>76</v>
      </c>
      <c r="AY745" s="270" t="s">
        <v>116</v>
      </c>
    </row>
    <row r="746" s="13" customFormat="1">
      <c r="A746" s="13"/>
      <c r="B746" s="237"/>
      <c r="C746" s="238"/>
      <c r="D746" s="239" t="s">
        <v>196</v>
      </c>
      <c r="E746" s="240" t="s">
        <v>1</v>
      </c>
      <c r="F746" s="241" t="s">
        <v>873</v>
      </c>
      <c r="G746" s="238"/>
      <c r="H746" s="242">
        <v>38.420000000000002</v>
      </c>
      <c r="I746" s="243"/>
      <c r="J746" s="238"/>
      <c r="K746" s="238"/>
      <c r="L746" s="244"/>
      <c r="M746" s="245"/>
      <c r="N746" s="246"/>
      <c r="O746" s="246"/>
      <c r="P746" s="246"/>
      <c r="Q746" s="246"/>
      <c r="R746" s="246"/>
      <c r="S746" s="246"/>
      <c r="T746" s="247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8" t="s">
        <v>196</v>
      </c>
      <c r="AU746" s="248" t="s">
        <v>86</v>
      </c>
      <c r="AV746" s="13" t="s">
        <v>86</v>
      </c>
      <c r="AW746" s="13" t="s">
        <v>32</v>
      </c>
      <c r="AX746" s="13" t="s">
        <v>76</v>
      </c>
      <c r="AY746" s="248" t="s">
        <v>116</v>
      </c>
    </row>
    <row r="747" s="15" customFormat="1">
      <c r="A747" s="15"/>
      <c r="B747" s="260"/>
      <c r="C747" s="261"/>
      <c r="D747" s="239" t="s">
        <v>196</v>
      </c>
      <c r="E747" s="262" t="s">
        <v>1</v>
      </c>
      <c r="F747" s="263" t="s">
        <v>874</v>
      </c>
      <c r="G747" s="261"/>
      <c r="H747" s="264">
        <v>38.420000000000002</v>
      </c>
      <c r="I747" s="265"/>
      <c r="J747" s="261"/>
      <c r="K747" s="261"/>
      <c r="L747" s="266"/>
      <c r="M747" s="267"/>
      <c r="N747" s="268"/>
      <c r="O747" s="268"/>
      <c r="P747" s="268"/>
      <c r="Q747" s="268"/>
      <c r="R747" s="268"/>
      <c r="S747" s="268"/>
      <c r="T747" s="269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T747" s="270" t="s">
        <v>196</v>
      </c>
      <c r="AU747" s="270" t="s">
        <v>86</v>
      </c>
      <c r="AV747" s="15" t="s">
        <v>119</v>
      </c>
      <c r="AW747" s="15" t="s">
        <v>32</v>
      </c>
      <c r="AX747" s="15" t="s">
        <v>76</v>
      </c>
      <c r="AY747" s="270" t="s">
        <v>116</v>
      </c>
    </row>
    <row r="748" s="13" customFormat="1">
      <c r="A748" s="13"/>
      <c r="B748" s="237"/>
      <c r="C748" s="238"/>
      <c r="D748" s="239" t="s">
        <v>196</v>
      </c>
      <c r="E748" s="240" t="s">
        <v>1</v>
      </c>
      <c r="F748" s="241" t="s">
        <v>875</v>
      </c>
      <c r="G748" s="238"/>
      <c r="H748" s="242">
        <v>1.345</v>
      </c>
      <c r="I748" s="243"/>
      <c r="J748" s="238"/>
      <c r="K748" s="238"/>
      <c r="L748" s="244"/>
      <c r="M748" s="245"/>
      <c r="N748" s="246"/>
      <c r="O748" s="246"/>
      <c r="P748" s="246"/>
      <c r="Q748" s="246"/>
      <c r="R748" s="246"/>
      <c r="S748" s="246"/>
      <c r="T748" s="247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48" t="s">
        <v>196</v>
      </c>
      <c r="AU748" s="248" t="s">
        <v>86</v>
      </c>
      <c r="AV748" s="13" t="s">
        <v>86</v>
      </c>
      <c r="AW748" s="13" t="s">
        <v>32</v>
      </c>
      <c r="AX748" s="13" t="s">
        <v>76</v>
      </c>
      <c r="AY748" s="248" t="s">
        <v>116</v>
      </c>
    </row>
    <row r="749" s="15" customFormat="1">
      <c r="A749" s="15"/>
      <c r="B749" s="260"/>
      <c r="C749" s="261"/>
      <c r="D749" s="239" t="s">
        <v>196</v>
      </c>
      <c r="E749" s="262" t="s">
        <v>1</v>
      </c>
      <c r="F749" s="263" t="s">
        <v>400</v>
      </c>
      <c r="G749" s="261"/>
      <c r="H749" s="264">
        <v>1.345</v>
      </c>
      <c r="I749" s="265"/>
      <c r="J749" s="261"/>
      <c r="K749" s="261"/>
      <c r="L749" s="266"/>
      <c r="M749" s="267"/>
      <c r="N749" s="268"/>
      <c r="O749" s="268"/>
      <c r="P749" s="268"/>
      <c r="Q749" s="268"/>
      <c r="R749" s="268"/>
      <c r="S749" s="268"/>
      <c r="T749" s="269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T749" s="270" t="s">
        <v>196</v>
      </c>
      <c r="AU749" s="270" t="s">
        <v>86</v>
      </c>
      <c r="AV749" s="15" t="s">
        <v>119</v>
      </c>
      <c r="AW749" s="15" t="s">
        <v>32</v>
      </c>
      <c r="AX749" s="15" t="s">
        <v>76</v>
      </c>
      <c r="AY749" s="270" t="s">
        <v>116</v>
      </c>
    </row>
    <row r="750" s="14" customFormat="1">
      <c r="A750" s="14"/>
      <c r="B750" s="249"/>
      <c r="C750" s="250"/>
      <c r="D750" s="239" t="s">
        <v>196</v>
      </c>
      <c r="E750" s="251" t="s">
        <v>1</v>
      </c>
      <c r="F750" s="252" t="s">
        <v>201</v>
      </c>
      <c r="G750" s="250"/>
      <c r="H750" s="253">
        <v>120.79500000000002</v>
      </c>
      <c r="I750" s="254"/>
      <c r="J750" s="250"/>
      <c r="K750" s="250"/>
      <c r="L750" s="255"/>
      <c r="M750" s="256"/>
      <c r="N750" s="257"/>
      <c r="O750" s="257"/>
      <c r="P750" s="257"/>
      <c r="Q750" s="257"/>
      <c r="R750" s="257"/>
      <c r="S750" s="257"/>
      <c r="T750" s="258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59" t="s">
        <v>196</v>
      </c>
      <c r="AU750" s="259" t="s">
        <v>86</v>
      </c>
      <c r="AV750" s="14" t="s">
        <v>126</v>
      </c>
      <c r="AW750" s="14" t="s">
        <v>32</v>
      </c>
      <c r="AX750" s="14" t="s">
        <v>81</v>
      </c>
      <c r="AY750" s="259" t="s">
        <v>116</v>
      </c>
    </row>
    <row r="751" s="2" customFormat="1" ht="14.4" customHeight="1">
      <c r="A751" s="38"/>
      <c r="B751" s="39"/>
      <c r="C751" s="216" t="s">
        <v>876</v>
      </c>
      <c r="D751" s="216" t="s">
        <v>120</v>
      </c>
      <c r="E751" s="217" t="s">
        <v>877</v>
      </c>
      <c r="F751" s="218" t="s">
        <v>878</v>
      </c>
      <c r="G751" s="219" t="s">
        <v>194</v>
      </c>
      <c r="H751" s="220">
        <v>1.452</v>
      </c>
      <c r="I751" s="221"/>
      <c r="J751" s="222">
        <f>ROUND(I751*H751,2)</f>
        <v>0</v>
      </c>
      <c r="K751" s="223"/>
      <c r="L751" s="44"/>
      <c r="M751" s="224" t="s">
        <v>1</v>
      </c>
      <c r="N751" s="225" t="s">
        <v>41</v>
      </c>
      <c r="O751" s="91"/>
      <c r="P751" s="226">
        <f>O751*H751</f>
        <v>0</v>
      </c>
      <c r="Q751" s="226">
        <v>2.45343</v>
      </c>
      <c r="R751" s="226">
        <f>Q751*H751</f>
        <v>3.5623803599999997</v>
      </c>
      <c r="S751" s="226">
        <v>0</v>
      </c>
      <c r="T751" s="227">
        <f>S751*H751</f>
        <v>0</v>
      </c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R751" s="228" t="s">
        <v>126</v>
      </c>
      <c r="AT751" s="228" t="s">
        <v>120</v>
      </c>
      <c r="AU751" s="228" t="s">
        <v>86</v>
      </c>
      <c r="AY751" s="17" t="s">
        <v>116</v>
      </c>
      <c r="BE751" s="229">
        <f>IF(N751="základní",J751,0)</f>
        <v>0</v>
      </c>
      <c r="BF751" s="229">
        <f>IF(N751="snížená",J751,0)</f>
        <v>0</v>
      </c>
      <c r="BG751" s="229">
        <f>IF(N751="zákl. přenesená",J751,0)</f>
        <v>0</v>
      </c>
      <c r="BH751" s="229">
        <f>IF(N751="sníž. přenesená",J751,0)</f>
        <v>0</v>
      </c>
      <c r="BI751" s="229">
        <f>IF(N751="nulová",J751,0)</f>
        <v>0</v>
      </c>
      <c r="BJ751" s="17" t="s">
        <v>81</v>
      </c>
      <c r="BK751" s="229">
        <f>ROUND(I751*H751,2)</f>
        <v>0</v>
      </c>
      <c r="BL751" s="17" t="s">
        <v>126</v>
      </c>
      <c r="BM751" s="228" t="s">
        <v>879</v>
      </c>
    </row>
    <row r="752" s="13" customFormat="1">
      <c r="A752" s="13"/>
      <c r="B752" s="237"/>
      <c r="C752" s="238"/>
      <c r="D752" s="239" t="s">
        <v>196</v>
      </c>
      <c r="E752" s="240" t="s">
        <v>1</v>
      </c>
      <c r="F752" s="241" t="s">
        <v>880</v>
      </c>
      <c r="G752" s="238"/>
      <c r="H752" s="242">
        <v>0.221</v>
      </c>
      <c r="I752" s="243"/>
      <c r="J752" s="238"/>
      <c r="K752" s="238"/>
      <c r="L752" s="244"/>
      <c r="M752" s="245"/>
      <c r="N752" s="246"/>
      <c r="O752" s="246"/>
      <c r="P752" s="246"/>
      <c r="Q752" s="246"/>
      <c r="R752" s="246"/>
      <c r="S752" s="246"/>
      <c r="T752" s="247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8" t="s">
        <v>196</v>
      </c>
      <c r="AU752" s="248" t="s">
        <v>86</v>
      </c>
      <c r="AV752" s="13" t="s">
        <v>86</v>
      </c>
      <c r="AW752" s="13" t="s">
        <v>32</v>
      </c>
      <c r="AX752" s="13" t="s">
        <v>76</v>
      </c>
      <c r="AY752" s="248" t="s">
        <v>116</v>
      </c>
    </row>
    <row r="753" s="13" customFormat="1">
      <c r="A753" s="13"/>
      <c r="B753" s="237"/>
      <c r="C753" s="238"/>
      <c r="D753" s="239" t="s">
        <v>196</v>
      </c>
      <c r="E753" s="240" t="s">
        <v>1</v>
      </c>
      <c r="F753" s="241" t="s">
        <v>881</v>
      </c>
      <c r="G753" s="238"/>
      <c r="H753" s="242">
        <v>1.2310000000000001</v>
      </c>
      <c r="I753" s="243"/>
      <c r="J753" s="238"/>
      <c r="K753" s="238"/>
      <c r="L753" s="244"/>
      <c r="M753" s="245"/>
      <c r="N753" s="246"/>
      <c r="O753" s="246"/>
      <c r="P753" s="246"/>
      <c r="Q753" s="246"/>
      <c r="R753" s="246"/>
      <c r="S753" s="246"/>
      <c r="T753" s="247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48" t="s">
        <v>196</v>
      </c>
      <c r="AU753" s="248" t="s">
        <v>86</v>
      </c>
      <c r="AV753" s="13" t="s">
        <v>86</v>
      </c>
      <c r="AW753" s="13" t="s">
        <v>32</v>
      </c>
      <c r="AX753" s="13" t="s">
        <v>76</v>
      </c>
      <c r="AY753" s="248" t="s">
        <v>116</v>
      </c>
    </row>
    <row r="754" s="14" customFormat="1">
      <c r="A754" s="14"/>
      <c r="B754" s="249"/>
      <c r="C754" s="250"/>
      <c r="D754" s="239" t="s">
        <v>196</v>
      </c>
      <c r="E754" s="251" t="s">
        <v>1</v>
      </c>
      <c r="F754" s="252" t="s">
        <v>201</v>
      </c>
      <c r="G754" s="250"/>
      <c r="H754" s="253">
        <v>1.4520000000000002</v>
      </c>
      <c r="I754" s="254"/>
      <c r="J754" s="250"/>
      <c r="K754" s="250"/>
      <c r="L754" s="255"/>
      <c r="M754" s="256"/>
      <c r="N754" s="257"/>
      <c r="O754" s="257"/>
      <c r="P754" s="257"/>
      <c r="Q754" s="257"/>
      <c r="R754" s="257"/>
      <c r="S754" s="257"/>
      <c r="T754" s="258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59" t="s">
        <v>196</v>
      </c>
      <c r="AU754" s="259" t="s">
        <v>86</v>
      </c>
      <c r="AV754" s="14" t="s">
        <v>126</v>
      </c>
      <c r="AW754" s="14" t="s">
        <v>32</v>
      </c>
      <c r="AX754" s="14" t="s">
        <v>81</v>
      </c>
      <c r="AY754" s="259" t="s">
        <v>116</v>
      </c>
    </row>
    <row r="755" s="2" customFormat="1" ht="24.15" customHeight="1">
      <c r="A755" s="38"/>
      <c r="B755" s="39"/>
      <c r="C755" s="216" t="s">
        <v>882</v>
      </c>
      <c r="D755" s="216" t="s">
        <v>120</v>
      </c>
      <c r="E755" s="217" t="s">
        <v>883</v>
      </c>
      <c r="F755" s="218" t="s">
        <v>884</v>
      </c>
      <c r="G755" s="219" t="s">
        <v>262</v>
      </c>
      <c r="H755" s="220">
        <v>621.35599999999999</v>
      </c>
      <c r="I755" s="221"/>
      <c r="J755" s="222">
        <f>ROUND(I755*H755,2)</f>
        <v>0</v>
      </c>
      <c r="K755" s="223"/>
      <c r="L755" s="44"/>
      <c r="M755" s="224" t="s">
        <v>1</v>
      </c>
      <c r="N755" s="225" t="s">
        <v>41</v>
      </c>
      <c r="O755" s="91"/>
      <c r="P755" s="226">
        <f>O755*H755</f>
        <v>0</v>
      </c>
      <c r="Q755" s="226">
        <v>0.0053299999999999997</v>
      </c>
      <c r="R755" s="226">
        <f>Q755*H755</f>
        <v>3.3118274799999998</v>
      </c>
      <c r="S755" s="226">
        <v>0</v>
      </c>
      <c r="T755" s="227">
        <f>S755*H755</f>
        <v>0</v>
      </c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R755" s="228" t="s">
        <v>126</v>
      </c>
      <c r="AT755" s="228" t="s">
        <v>120</v>
      </c>
      <c r="AU755" s="228" t="s">
        <v>86</v>
      </c>
      <c r="AY755" s="17" t="s">
        <v>116</v>
      </c>
      <c r="BE755" s="229">
        <f>IF(N755="základní",J755,0)</f>
        <v>0</v>
      </c>
      <c r="BF755" s="229">
        <f>IF(N755="snížená",J755,0)</f>
        <v>0</v>
      </c>
      <c r="BG755" s="229">
        <f>IF(N755="zákl. přenesená",J755,0)</f>
        <v>0</v>
      </c>
      <c r="BH755" s="229">
        <f>IF(N755="sníž. přenesená",J755,0)</f>
        <v>0</v>
      </c>
      <c r="BI755" s="229">
        <f>IF(N755="nulová",J755,0)</f>
        <v>0</v>
      </c>
      <c r="BJ755" s="17" t="s">
        <v>81</v>
      </c>
      <c r="BK755" s="229">
        <f>ROUND(I755*H755,2)</f>
        <v>0</v>
      </c>
      <c r="BL755" s="17" t="s">
        <v>126</v>
      </c>
      <c r="BM755" s="228" t="s">
        <v>885</v>
      </c>
    </row>
    <row r="756" s="13" customFormat="1">
      <c r="A756" s="13"/>
      <c r="B756" s="237"/>
      <c r="C756" s="238"/>
      <c r="D756" s="239" t="s">
        <v>196</v>
      </c>
      <c r="E756" s="240" t="s">
        <v>1</v>
      </c>
      <c r="F756" s="241" t="s">
        <v>886</v>
      </c>
      <c r="G756" s="238"/>
      <c r="H756" s="242">
        <v>12.462</v>
      </c>
      <c r="I756" s="243"/>
      <c r="J756" s="238"/>
      <c r="K756" s="238"/>
      <c r="L756" s="244"/>
      <c r="M756" s="245"/>
      <c r="N756" s="246"/>
      <c r="O756" s="246"/>
      <c r="P756" s="246"/>
      <c r="Q756" s="246"/>
      <c r="R756" s="246"/>
      <c r="S756" s="246"/>
      <c r="T756" s="247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48" t="s">
        <v>196</v>
      </c>
      <c r="AU756" s="248" t="s">
        <v>86</v>
      </c>
      <c r="AV756" s="13" t="s">
        <v>86</v>
      </c>
      <c r="AW756" s="13" t="s">
        <v>32</v>
      </c>
      <c r="AX756" s="13" t="s">
        <v>76</v>
      </c>
      <c r="AY756" s="248" t="s">
        <v>116</v>
      </c>
    </row>
    <row r="757" s="13" customFormat="1">
      <c r="A757" s="13"/>
      <c r="B757" s="237"/>
      <c r="C757" s="238"/>
      <c r="D757" s="239" t="s">
        <v>196</v>
      </c>
      <c r="E757" s="240" t="s">
        <v>1</v>
      </c>
      <c r="F757" s="241" t="s">
        <v>887</v>
      </c>
      <c r="G757" s="238"/>
      <c r="H757" s="242">
        <v>52.854999999999997</v>
      </c>
      <c r="I757" s="243"/>
      <c r="J757" s="238"/>
      <c r="K757" s="238"/>
      <c r="L757" s="244"/>
      <c r="M757" s="245"/>
      <c r="N757" s="246"/>
      <c r="O757" s="246"/>
      <c r="P757" s="246"/>
      <c r="Q757" s="246"/>
      <c r="R757" s="246"/>
      <c r="S757" s="246"/>
      <c r="T757" s="247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48" t="s">
        <v>196</v>
      </c>
      <c r="AU757" s="248" t="s">
        <v>86</v>
      </c>
      <c r="AV757" s="13" t="s">
        <v>86</v>
      </c>
      <c r="AW757" s="13" t="s">
        <v>32</v>
      </c>
      <c r="AX757" s="13" t="s">
        <v>76</v>
      </c>
      <c r="AY757" s="248" t="s">
        <v>116</v>
      </c>
    </row>
    <row r="758" s="13" customFormat="1">
      <c r="A758" s="13"/>
      <c r="B758" s="237"/>
      <c r="C758" s="238"/>
      <c r="D758" s="239" t="s">
        <v>196</v>
      </c>
      <c r="E758" s="240" t="s">
        <v>1</v>
      </c>
      <c r="F758" s="241" t="s">
        <v>888</v>
      </c>
      <c r="G758" s="238"/>
      <c r="H758" s="242">
        <v>51.393000000000001</v>
      </c>
      <c r="I758" s="243"/>
      <c r="J758" s="238"/>
      <c r="K758" s="238"/>
      <c r="L758" s="244"/>
      <c r="M758" s="245"/>
      <c r="N758" s="246"/>
      <c r="O758" s="246"/>
      <c r="P758" s="246"/>
      <c r="Q758" s="246"/>
      <c r="R758" s="246"/>
      <c r="S758" s="246"/>
      <c r="T758" s="247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48" t="s">
        <v>196</v>
      </c>
      <c r="AU758" s="248" t="s">
        <v>86</v>
      </c>
      <c r="AV758" s="13" t="s">
        <v>86</v>
      </c>
      <c r="AW758" s="13" t="s">
        <v>32</v>
      </c>
      <c r="AX758" s="13" t="s">
        <v>76</v>
      </c>
      <c r="AY758" s="248" t="s">
        <v>116</v>
      </c>
    </row>
    <row r="759" s="13" customFormat="1">
      <c r="A759" s="13"/>
      <c r="B759" s="237"/>
      <c r="C759" s="238"/>
      <c r="D759" s="239" t="s">
        <v>196</v>
      </c>
      <c r="E759" s="240" t="s">
        <v>1</v>
      </c>
      <c r="F759" s="241" t="s">
        <v>889</v>
      </c>
      <c r="G759" s="238"/>
      <c r="H759" s="242">
        <v>15.711</v>
      </c>
      <c r="I759" s="243"/>
      <c r="J759" s="238"/>
      <c r="K759" s="238"/>
      <c r="L759" s="244"/>
      <c r="M759" s="245"/>
      <c r="N759" s="246"/>
      <c r="O759" s="246"/>
      <c r="P759" s="246"/>
      <c r="Q759" s="246"/>
      <c r="R759" s="246"/>
      <c r="S759" s="246"/>
      <c r="T759" s="247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48" t="s">
        <v>196</v>
      </c>
      <c r="AU759" s="248" t="s">
        <v>86</v>
      </c>
      <c r="AV759" s="13" t="s">
        <v>86</v>
      </c>
      <c r="AW759" s="13" t="s">
        <v>32</v>
      </c>
      <c r="AX759" s="13" t="s">
        <v>76</v>
      </c>
      <c r="AY759" s="248" t="s">
        <v>116</v>
      </c>
    </row>
    <row r="760" s="13" customFormat="1">
      <c r="A760" s="13"/>
      <c r="B760" s="237"/>
      <c r="C760" s="238"/>
      <c r="D760" s="239" t="s">
        <v>196</v>
      </c>
      <c r="E760" s="240" t="s">
        <v>1</v>
      </c>
      <c r="F760" s="241" t="s">
        <v>890</v>
      </c>
      <c r="G760" s="238"/>
      <c r="H760" s="242">
        <v>22.588999999999999</v>
      </c>
      <c r="I760" s="243"/>
      <c r="J760" s="238"/>
      <c r="K760" s="238"/>
      <c r="L760" s="244"/>
      <c r="M760" s="245"/>
      <c r="N760" s="246"/>
      <c r="O760" s="246"/>
      <c r="P760" s="246"/>
      <c r="Q760" s="246"/>
      <c r="R760" s="246"/>
      <c r="S760" s="246"/>
      <c r="T760" s="247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8" t="s">
        <v>196</v>
      </c>
      <c r="AU760" s="248" t="s">
        <v>86</v>
      </c>
      <c r="AV760" s="13" t="s">
        <v>86</v>
      </c>
      <c r="AW760" s="13" t="s">
        <v>32</v>
      </c>
      <c r="AX760" s="13" t="s">
        <v>76</v>
      </c>
      <c r="AY760" s="248" t="s">
        <v>116</v>
      </c>
    </row>
    <row r="761" s="13" customFormat="1">
      <c r="A761" s="13"/>
      <c r="B761" s="237"/>
      <c r="C761" s="238"/>
      <c r="D761" s="239" t="s">
        <v>196</v>
      </c>
      <c r="E761" s="240" t="s">
        <v>1</v>
      </c>
      <c r="F761" s="241" t="s">
        <v>891</v>
      </c>
      <c r="G761" s="238"/>
      <c r="H761" s="242">
        <v>10.958</v>
      </c>
      <c r="I761" s="243"/>
      <c r="J761" s="238"/>
      <c r="K761" s="238"/>
      <c r="L761" s="244"/>
      <c r="M761" s="245"/>
      <c r="N761" s="246"/>
      <c r="O761" s="246"/>
      <c r="P761" s="246"/>
      <c r="Q761" s="246"/>
      <c r="R761" s="246"/>
      <c r="S761" s="246"/>
      <c r="T761" s="247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48" t="s">
        <v>196</v>
      </c>
      <c r="AU761" s="248" t="s">
        <v>86</v>
      </c>
      <c r="AV761" s="13" t="s">
        <v>86</v>
      </c>
      <c r="AW761" s="13" t="s">
        <v>32</v>
      </c>
      <c r="AX761" s="13" t="s">
        <v>76</v>
      </c>
      <c r="AY761" s="248" t="s">
        <v>116</v>
      </c>
    </row>
    <row r="762" s="13" customFormat="1">
      <c r="A762" s="13"/>
      <c r="B762" s="237"/>
      <c r="C762" s="238"/>
      <c r="D762" s="239" t="s">
        <v>196</v>
      </c>
      <c r="E762" s="240" t="s">
        <v>1</v>
      </c>
      <c r="F762" s="241" t="s">
        <v>892</v>
      </c>
      <c r="G762" s="238"/>
      <c r="H762" s="242">
        <v>0.435</v>
      </c>
      <c r="I762" s="243"/>
      <c r="J762" s="238"/>
      <c r="K762" s="238"/>
      <c r="L762" s="244"/>
      <c r="M762" s="245"/>
      <c r="N762" s="246"/>
      <c r="O762" s="246"/>
      <c r="P762" s="246"/>
      <c r="Q762" s="246"/>
      <c r="R762" s="246"/>
      <c r="S762" s="246"/>
      <c r="T762" s="247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48" t="s">
        <v>196</v>
      </c>
      <c r="AU762" s="248" t="s">
        <v>86</v>
      </c>
      <c r="AV762" s="13" t="s">
        <v>86</v>
      </c>
      <c r="AW762" s="13" t="s">
        <v>32</v>
      </c>
      <c r="AX762" s="13" t="s">
        <v>76</v>
      </c>
      <c r="AY762" s="248" t="s">
        <v>116</v>
      </c>
    </row>
    <row r="763" s="13" customFormat="1">
      <c r="A763" s="13"/>
      <c r="B763" s="237"/>
      <c r="C763" s="238"/>
      <c r="D763" s="239" t="s">
        <v>196</v>
      </c>
      <c r="E763" s="240" t="s">
        <v>1</v>
      </c>
      <c r="F763" s="241" t="s">
        <v>893</v>
      </c>
      <c r="G763" s="238"/>
      <c r="H763" s="242">
        <v>7.3499999999999996</v>
      </c>
      <c r="I763" s="243"/>
      <c r="J763" s="238"/>
      <c r="K763" s="238"/>
      <c r="L763" s="244"/>
      <c r="M763" s="245"/>
      <c r="N763" s="246"/>
      <c r="O763" s="246"/>
      <c r="P763" s="246"/>
      <c r="Q763" s="246"/>
      <c r="R763" s="246"/>
      <c r="S763" s="246"/>
      <c r="T763" s="247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8" t="s">
        <v>196</v>
      </c>
      <c r="AU763" s="248" t="s">
        <v>86</v>
      </c>
      <c r="AV763" s="13" t="s">
        <v>86</v>
      </c>
      <c r="AW763" s="13" t="s">
        <v>32</v>
      </c>
      <c r="AX763" s="13" t="s">
        <v>76</v>
      </c>
      <c r="AY763" s="248" t="s">
        <v>116</v>
      </c>
    </row>
    <row r="764" s="13" customFormat="1">
      <c r="A764" s="13"/>
      <c r="B764" s="237"/>
      <c r="C764" s="238"/>
      <c r="D764" s="239" t="s">
        <v>196</v>
      </c>
      <c r="E764" s="240" t="s">
        <v>1</v>
      </c>
      <c r="F764" s="241" t="s">
        <v>894</v>
      </c>
      <c r="G764" s="238"/>
      <c r="H764" s="242">
        <v>7.3499999999999996</v>
      </c>
      <c r="I764" s="243"/>
      <c r="J764" s="238"/>
      <c r="K764" s="238"/>
      <c r="L764" s="244"/>
      <c r="M764" s="245"/>
      <c r="N764" s="246"/>
      <c r="O764" s="246"/>
      <c r="P764" s="246"/>
      <c r="Q764" s="246"/>
      <c r="R764" s="246"/>
      <c r="S764" s="246"/>
      <c r="T764" s="247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48" t="s">
        <v>196</v>
      </c>
      <c r="AU764" s="248" t="s">
        <v>86</v>
      </c>
      <c r="AV764" s="13" t="s">
        <v>86</v>
      </c>
      <c r="AW764" s="13" t="s">
        <v>32</v>
      </c>
      <c r="AX764" s="13" t="s">
        <v>76</v>
      </c>
      <c r="AY764" s="248" t="s">
        <v>116</v>
      </c>
    </row>
    <row r="765" s="13" customFormat="1">
      <c r="A765" s="13"/>
      <c r="B765" s="237"/>
      <c r="C765" s="238"/>
      <c r="D765" s="239" t="s">
        <v>196</v>
      </c>
      <c r="E765" s="240" t="s">
        <v>1</v>
      </c>
      <c r="F765" s="241" t="s">
        <v>895</v>
      </c>
      <c r="G765" s="238"/>
      <c r="H765" s="242">
        <v>2.2000000000000002</v>
      </c>
      <c r="I765" s="243"/>
      <c r="J765" s="238"/>
      <c r="K765" s="238"/>
      <c r="L765" s="244"/>
      <c r="M765" s="245"/>
      <c r="N765" s="246"/>
      <c r="O765" s="246"/>
      <c r="P765" s="246"/>
      <c r="Q765" s="246"/>
      <c r="R765" s="246"/>
      <c r="S765" s="246"/>
      <c r="T765" s="247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48" t="s">
        <v>196</v>
      </c>
      <c r="AU765" s="248" t="s">
        <v>86</v>
      </c>
      <c r="AV765" s="13" t="s">
        <v>86</v>
      </c>
      <c r="AW765" s="13" t="s">
        <v>32</v>
      </c>
      <c r="AX765" s="13" t="s">
        <v>76</v>
      </c>
      <c r="AY765" s="248" t="s">
        <v>116</v>
      </c>
    </row>
    <row r="766" s="13" customFormat="1">
      <c r="A766" s="13"/>
      <c r="B766" s="237"/>
      <c r="C766" s="238"/>
      <c r="D766" s="239" t="s">
        <v>196</v>
      </c>
      <c r="E766" s="240" t="s">
        <v>1</v>
      </c>
      <c r="F766" s="241" t="s">
        <v>896</v>
      </c>
      <c r="G766" s="238"/>
      <c r="H766" s="242">
        <v>16.332999999999998</v>
      </c>
      <c r="I766" s="243"/>
      <c r="J766" s="238"/>
      <c r="K766" s="238"/>
      <c r="L766" s="244"/>
      <c r="M766" s="245"/>
      <c r="N766" s="246"/>
      <c r="O766" s="246"/>
      <c r="P766" s="246"/>
      <c r="Q766" s="246"/>
      <c r="R766" s="246"/>
      <c r="S766" s="246"/>
      <c r="T766" s="247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48" t="s">
        <v>196</v>
      </c>
      <c r="AU766" s="248" t="s">
        <v>86</v>
      </c>
      <c r="AV766" s="13" t="s">
        <v>86</v>
      </c>
      <c r="AW766" s="13" t="s">
        <v>32</v>
      </c>
      <c r="AX766" s="13" t="s">
        <v>76</v>
      </c>
      <c r="AY766" s="248" t="s">
        <v>116</v>
      </c>
    </row>
    <row r="767" s="13" customFormat="1">
      <c r="A767" s="13"/>
      <c r="B767" s="237"/>
      <c r="C767" s="238"/>
      <c r="D767" s="239" t="s">
        <v>196</v>
      </c>
      <c r="E767" s="240" t="s">
        <v>1</v>
      </c>
      <c r="F767" s="241" t="s">
        <v>897</v>
      </c>
      <c r="G767" s="238"/>
      <c r="H767" s="242">
        <v>6.8399999999999999</v>
      </c>
      <c r="I767" s="243"/>
      <c r="J767" s="238"/>
      <c r="K767" s="238"/>
      <c r="L767" s="244"/>
      <c r="M767" s="245"/>
      <c r="N767" s="246"/>
      <c r="O767" s="246"/>
      <c r="P767" s="246"/>
      <c r="Q767" s="246"/>
      <c r="R767" s="246"/>
      <c r="S767" s="246"/>
      <c r="T767" s="247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8" t="s">
        <v>196</v>
      </c>
      <c r="AU767" s="248" t="s">
        <v>86</v>
      </c>
      <c r="AV767" s="13" t="s">
        <v>86</v>
      </c>
      <c r="AW767" s="13" t="s">
        <v>32</v>
      </c>
      <c r="AX767" s="13" t="s">
        <v>76</v>
      </c>
      <c r="AY767" s="248" t="s">
        <v>116</v>
      </c>
    </row>
    <row r="768" s="13" customFormat="1">
      <c r="A768" s="13"/>
      <c r="B768" s="237"/>
      <c r="C768" s="238"/>
      <c r="D768" s="239" t="s">
        <v>196</v>
      </c>
      <c r="E768" s="240" t="s">
        <v>1</v>
      </c>
      <c r="F768" s="241" t="s">
        <v>898</v>
      </c>
      <c r="G768" s="238"/>
      <c r="H768" s="242">
        <v>1.19</v>
      </c>
      <c r="I768" s="243"/>
      <c r="J768" s="238"/>
      <c r="K768" s="238"/>
      <c r="L768" s="244"/>
      <c r="M768" s="245"/>
      <c r="N768" s="246"/>
      <c r="O768" s="246"/>
      <c r="P768" s="246"/>
      <c r="Q768" s="246"/>
      <c r="R768" s="246"/>
      <c r="S768" s="246"/>
      <c r="T768" s="247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48" t="s">
        <v>196</v>
      </c>
      <c r="AU768" s="248" t="s">
        <v>86</v>
      </c>
      <c r="AV768" s="13" t="s">
        <v>86</v>
      </c>
      <c r="AW768" s="13" t="s">
        <v>32</v>
      </c>
      <c r="AX768" s="13" t="s">
        <v>76</v>
      </c>
      <c r="AY768" s="248" t="s">
        <v>116</v>
      </c>
    </row>
    <row r="769" s="13" customFormat="1">
      <c r="A769" s="13"/>
      <c r="B769" s="237"/>
      <c r="C769" s="238"/>
      <c r="D769" s="239" t="s">
        <v>196</v>
      </c>
      <c r="E769" s="240" t="s">
        <v>1</v>
      </c>
      <c r="F769" s="241" t="s">
        <v>899</v>
      </c>
      <c r="G769" s="238"/>
      <c r="H769" s="242">
        <v>4.5030000000000001</v>
      </c>
      <c r="I769" s="243"/>
      <c r="J769" s="238"/>
      <c r="K769" s="238"/>
      <c r="L769" s="244"/>
      <c r="M769" s="245"/>
      <c r="N769" s="246"/>
      <c r="O769" s="246"/>
      <c r="P769" s="246"/>
      <c r="Q769" s="246"/>
      <c r="R769" s="246"/>
      <c r="S769" s="246"/>
      <c r="T769" s="247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48" t="s">
        <v>196</v>
      </c>
      <c r="AU769" s="248" t="s">
        <v>86</v>
      </c>
      <c r="AV769" s="13" t="s">
        <v>86</v>
      </c>
      <c r="AW769" s="13" t="s">
        <v>32</v>
      </c>
      <c r="AX769" s="13" t="s">
        <v>76</v>
      </c>
      <c r="AY769" s="248" t="s">
        <v>116</v>
      </c>
    </row>
    <row r="770" s="15" customFormat="1">
      <c r="A770" s="15"/>
      <c r="B770" s="260"/>
      <c r="C770" s="261"/>
      <c r="D770" s="239" t="s">
        <v>196</v>
      </c>
      <c r="E770" s="262" t="s">
        <v>1</v>
      </c>
      <c r="F770" s="263" t="s">
        <v>900</v>
      </c>
      <c r="G770" s="261"/>
      <c r="H770" s="264">
        <v>212.16899999999998</v>
      </c>
      <c r="I770" s="265"/>
      <c r="J770" s="261"/>
      <c r="K770" s="261"/>
      <c r="L770" s="266"/>
      <c r="M770" s="267"/>
      <c r="N770" s="268"/>
      <c r="O770" s="268"/>
      <c r="P770" s="268"/>
      <c r="Q770" s="268"/>
      <c r="R770" s="268"/>
      <c r="S770" s="268"/>
      <c r="T770" s="269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T770" s="270" t="s">
        <v>196</v>
      </c>
      <c r="AU770" s="270" t="s">
        <v>86</v>
      </c>
      <c r="AV770" s="15" t="s">
        <v>119</v>
      </c>
      <c r="AW770" s="15" t="s">
        <v>32</v>
      </c>
      <c r="AX770" s="15" t="s">
        <v>76</v>
      </c>
      <c r="AY770" s="270" t="s">
        <v>116</v>
      </c>
    </row>
    <row r="771" s="13" customFormat="1">
      <c r="A771" s="13"/>
      <c r="B771" s="237"/>
      <c r="C771" s="238"/>
      <c r="D771" s="239" t="s">
        <v>196</v>
      </c>
      <c r="E771" s="240" t="s">
        <v>1</v>
      </c>
      <c r="F771" s="241" t="s">
        <v>901</v>
      </c>
      <c r="G771" s="238"/>
      <c r="H771" s="242">
        <v>-2.8460000000000001</v>
      </c>
      <c r="I771" s="243"/>
      <c r="J771" s="238"/>
      <c r="K771" s="238"/>
      <c r="L771" s="244"/>
      <c r="M771" s="245"/>
      <c r="N771" s="246"/>
      <c r="O771" s="246"/>
      <c r="P771" s="246"/>
      <c r="Q771" s="246"/>
      <c r="R771" s="246"/>
      <c r="S771" s="246"/>
      <c r="T771" s="247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48" t="s">
        <v>196</v>
      </c>
      <c r="AU771" s="248" t="s">
        <v>86</v>
      </c>
      <c r="AV771" s="13" t="s">
        <v>86</v>
      </c>
      <c r="AW771" s="13" t="s">
        <v>32</v>
      </c>
      <c r="AX771" s="13" t="s">
        <v>76</v>
      </c>
      <c r="AY771" s="248" t="s">
        <v>116</v>
      </c>
    </row>
    <row r="772" s="13" customFormat="1">
      <c r="A772" s="13"/>
      <c r="B772" s="237"/>
      <c r="C772" s="238"/>
      <c r="D772" s="239" t="s">
        <v>196</v>
      </c>
      <c r="E772" s="240" t="s">
        <v>1</v>
      </c>
      <c r="F772" s="241" t="s">
        <v>902</v>
      </c>
      <c r="G772" s="238"/>
      <c r="H772" s="242">
        <v>-1.276</v>
      </c>
      <c r="I772" s="243"/>
      <c r="J772" s="238"/>
      <c r="K772" s="238"/>
      <c r="L772" s="244"/>
      <c r="M772" s="245"/>
      <c r="N772" s="246"/>
      <c r="O772" s="246"/>
      <c r="P772" s="246"/>
      <c r="Q772" s="246"/>
      <c r="R772" s="246"/>
      <c r="S772" s="246"/>
      <c r="T772" s="247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48" t="s">
        <v>196</v>
      </c>
      <c r="AU772" s="248" t="s">
        <v>86</v>
      </c>
      <c r="AV772" s="13" t="s">
        <v>86</v>
      </c>
      <c r="AW772" s="13" t="s">
        <v>32</v>
      </c>
      <c r="AX772" s="13" t="s">
        <v>76</v>
      </c>
      <c r="AY772" s="248" t="s">
        <v>116</v>
      </c>
    </row>
    <row r="773" s="13" customFormat="1">
      <c r="A773" s="13"/>
      <c r="B773" s="237"/>
      <c r="C773" s="238"/>
      <c r="D773" s="239" t="s">
        <v>196</v>
      </c>
      <c r="E773" s="240" t="s">
        <v>1</v>
      </c>
      <c r="F773" s="241" t="s">
        <v>903</v>
      </c>
      <c r="G773" s="238"/>
      <c r="H773" s="242">
        <v>-1.8799999999999999</v>
      </c>
      <c r="I773" s="243"/>
      <c r="J773" s="238"/>
      <c r="K773" s="238"/>
      <c r="L773" s="244"/>
      <c r="M773" s="245"/>
      <c r="N773" s="246"/>
      <c r="O773" s="246"/>
      <c r="P773" s="246"/>
      <c r="Q773" s="246"/>
      <c r="R773" s="246"/>
      <c r="S773" s="246"/>
      <c r="T773" s="247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48" t="s">
        <v>196</v>
      </c>
      <c r="AU773" s="248" t="s">
        <v>86</v>
      </c>
      <c r="AV773" s="13" t="s">
        <v>86</v>
      </c>
      <c r="AW773" s="13" t="s">
        <v>32</v>
      </c>
      <c r="AX773" s="13" t="s">
        <v>76</v>
      </c>
      <c r="AY773" s="248" t="s">
        <v>116</v>
      </c>
    </row>
    <row r="774" s="15" customFormat="1">
      <c r="A774" s="15"/>
      <c r="B774" s="260"/>
      <c r="C774" s="261"/>
      <c r="D774" s="239" t="s">
        <v>196</v>
      </c>
      <c r="E774" s="262" t="s">
        <v>1</v>
      </c>
      <c r="F774" s="263" t="s">
        <v>904</v>
      </c>
      <c r="G774" s="261"/>
      <c r="H774" s="264">
        <v>-6.0019999999999998</v>
      </c>
      <c r="I774" s="265"/>
      <c r="J774" s="261"/>
      <c r="K774" s="261"/>
      <c r="L774" s="266"/>
      <c r="M774" s="267"/>
      <c r="N774" s="268"/>
      <c r="O774" s="268"/>
      <c r="P774" s="268"/>
      <c r="Q774" s="268"/>
      <c r="R774" s="268"/>
      <c r="S774" s="268"/>
      <c r="T774" s="269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T774" s="270" t="s">
        <v>196</v>
      </c>
      <c r="AU774" s="270" t="s">
        <v>86</v>
      </c>
      <c r="AV774" s="15" t="s">
        <v>119</v>
      </c>
      <c r="AW774" s="15" t="s">
        <v>32</v>
      </c>
      <c r="AX774" s="15" t="s">
        <v>76</v>
      </c>
      <c r="AY774" s="270" t="s">
        <v>116</v>
      </c>
    </row>
    <row r="775" s="13" customFormat="1">
      <c r="A775" s="13"/>
      <c r="B775" s="237"/>
      <c r="C775" s="238"/>
      <c r="D775" s="239" t="s">
        <v>196</v>
      </c>
      <c r="E775" s="240" t="s">
        <v>1</v>
      </c>
      <c r="F775" s="241" t="s">
        <v>905</v>
      </c>
      <c r="G775" s="238"/>
      <c r="H775" s="242">
        <v>3.2400000000000002</v>
      </c>
      <c r="I775" s="243"/>
      <c r="J775" s="238"/>
      <c r="K775" s="238"/>
      <c r="L775" s="244"/>
      <c r="M775" s="245"/>
      <c r="N775" s="246"/>
      <c r="O775" s="246"/>
      <c r="P775" s="246"/>
      <c r="Q775" s="246"/>
      <c r="R775" s="246"/>
      <c r="S775" s="246"/>
      <c r="T775" s="247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8" t="s">
        <v>196</v>
      </c>
      <c r="AU775" s="248" t="s">
        <v>86</v>
      </c>
      <c r="AV775" s="13" t="s">
        <v>86</v>
      </c>
      <c r="AW775" s="13" t="s">
        <v>32</v>
      </c>
      <c r="AX775" s="13" t="s">
        <v>76</v>
      </c>
      <c r="AY775" s="248" t="s">
        <v>116</v>
      </c>
    </row>
    <row r="776" s="13" customFormat="1">
      <c r="A776" s="13"/>
      <c r="B776" s="237"/>
      <c r="C776" s="238"/>
      <c r="D776" s="239" t="s">
        <v>196</v>
      </c>
      <c r="E776" s="240" t="s">
        <v>1</v>
      </c>
      <c r="F776" s="241" t="s">
        <v>906</v>
      </c>
      <c r="G776" s="238"/>
      <c r="H776" s="242">
        <v>3.1320000000000001</v>
      </c>
      <c r="I776" s="243"/>
      <c r="J776" s="238"/>
      <c r="K776" s="238"/>
      <c r="L776" s="244"/>
      <c r="M776" s="245"/>
      <c r="N776" s="246"/>
      <c r="O776" s="246"/>
      <c r="P776" s="246"/>
      <c r="Q776" s="246"/>
      <c r="R776" s="246"/>
      <c r="S776" s="246"/>
      <c r="T776" s="247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8" t="s">
        <v>196</v>
      </c>
      <c r="AU776" s="248" t="s">
        <v>86</v>
      </c>
      <c r="AV776" s="13" t="s">
        <v>86</v>
      </c>
      <c r="AW776" s="13" t="s">
        <v>32</v>
      </c>
      <c r="AX776" s="13" t="s">
        <v>76</v>
      </c>
      <c r="AY776" s="248" t="s">
        <v>116</v>
      </c>
    </row>
    <row r="777" s="13" customFormat="1">
      <c r="A777" s="13"/>
      <c r="B777" s="237"/>
      <c r="C777" s="238"/>
      <c r="D777" s="239" t="s">
        <v>196</v>
      </c>
      <c r="E777" s="240" t="s">
        <v>1</v>
      </c>
      <c r="F777" s="241" t="s">
        <v>907</v>
      </c>
      <c r="G777" s="238"/>
      <c r="H777" s="242">
        <v>3.4889999999999999</v>
      </c>
      <c r="I777" s="243"/>
      <c r="J777" s="238"/>
      <c r="K777" s="238"/>
      <c r="L777" s="244"/>
      <c r="M777" s="245"/>
      <c r="N777" s="246"/>
      <c r="O777" s="246"/>
      <c r="P777" s="246"/>
      <c r="Q777" s="246"/>
      <c r="R777" s="246"/>
      <c r="S777" s="246"/>
      <c r="T777" s="247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48" t="s">
        <v>196</v>
      </c>
      <c r="AU777" s="248" t="s">
        <v>86</v>
      </c>
      <c r="AV777" s="13" t="s">
        <v>86</v>
      </c>
      <c r="AW777" s="13" t="s">
        <v>32</v>
      </c>
      <c r="AX777" s="13" t="s">
        <v>76</v>
      </c>
      <c r="AY777" s="248" t="s">
        <v>116</v>
      </c>
    </row>
    <row r="778" s="13" customFormat="1">
      <c r="A778" s="13"/>
      <c r="B778" s="237"/>
      <c r="C778" s="238"/>
      <c r="D778" s="239" t="s">
        <v>196</v>
      </c>
      <c r="E778" s="240" t="s">
        <v>1</v>
      </c>
      <c r="F778" s="241" t="s">
        <v>908</v>
      </c>
      <c r="G778" s="238"/>
      <c r="H778" s="242">
        <v>1.6359999999999999</v>
      </c>
      <c r="I778" s="243"/>
      <c r="J778" s="238"/>
      <c r="K778" s="238"/>
      <c r="L778" s="244"/>
      <c r="M778" s="245"/>
      <c r="N778" s="246"/>
      <c r="O778" s="246"/>
      <c r="P778" s="246"/>
      <c r="Q778" s="246"/>
      <c r="R778" s="246"/>
      <c r="S778" s="246"/>
      <c r="T778" s="247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48" t="s">
        <v>196</v>
      </c>
      <c r="AU778" s="248" t="s">
        <v>86</v>
      </c>
      <c r="AV778" s="13" t="s">
        <v>86</v>
      </c>
      <c r="AW778" s="13" t="s">
        <v>32</v>
      </c>
      <c r="AX778" s="13" t="s">
        <v>76</v>
      </c>
      <c r="AY778" s="248" t="s">
        <v>116</v>
      </c>
    </row>
    <row r="779" s="13" customFormat="1">
      <c r="A779" s="13"/>
      <c r="B779" s="237"/>
      <c r="C779" s="238"/>
      <c r="D779" s="239" t="s">
        <v>196</v>
      </c>
      <c r="E779" s="240" t="s">
        <v>1</v>
      </c>
      <c r="F779" s="241" t="s">
        <v>909</v>
      </c>
      <c r="G779" s="238"/>
      <c r="H779" s="242">
        <v>0.94099999999999995</v>
      </c>
      <c r="I779" s="243"/>
      <c r="J779" s="238"/>
      <c r="K779" s="238"/>
      <c r="L779" s="244"/>
      <c r="M779" s="245"/>
      <c r="N779" s="246"/>
      <c r="O779" s="246"/>
      <c r="P779" s="246"/>
      <c r="Q779" s="246"/>
      <c r="R779" s="246"/>
      <c r="S779" s="246"/>
      <c r="T779" s="247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48" t="s">
        <v>196</v>
      </c>
      <c r="AU779" s="248" t="s">
        <v>86</v>
      </c>
      <c r="AV779" s="13" t="s">
        <v>86</v>
      </c>
      <c r="AW779" s="13" t="s">
        <v>32</v>
      </c>
      <c r="AX779" s="13" t="s">
        <v>76</v>
      </c>
      <c r="AY779" s="248" t="s">
        <v>116</v>
      </c>
    </row>
    <row r="780" s="15" customFormat="1">
      <c r="A780" s="15"/>
      <c r="B780" s="260"/>
      <c r="C780" s="261"/>
      <c r="D780" s="239" t="s">
        <v>196</v>
      </c>
      <c r="E780" s="262" t="s">
        <v>1</v>
      </c>
      <c r="F780" s="263" t="s">
        <v>910</v>
      </c>
      <c r="G780" s="261"/>
      <c r="H780" s="264">
        <v>12.438000000000001</v>
      </c>
      <c r="I780" s="265"/>
      <c r="J780" s="261"/>
      <c r="K780" s="261"/>
      <c r="L780" s="266"/>
      <c r="M780" s="267"/>
      <c r="N780" s="268"/>
      <c r="O780" s="268"/>
      <c r="P780" s="268"/>
      <c r="Q780" s="268"/>
      <c r="R780" s="268"/>
      <c r="S780" s="268"/>
      <c r="T780" s="269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T780" s="270" t="s">
        <v>196</v>
      </c>
      <c r="AU780" s="270" t="s">
        <v>86</v>
      </c>
      <c r="AV780" s="15" t="s">
        <v>119</v>
      </c>
      <c r="AW780" s="15" t="s">
        <v>32</v>
      </c>
      <c r="AX780" s="15" t="s">
        <v>76</v>
      </c>
      <c r="AY780" s="270" t="s">
        <v>116</v>
      </c>
    </row>
    <row r="781" s="13" customFormat="1">
      <c r="A781" s="13"/>
      <c r="B781" s="237"/>
      <c r="C781" s="238"/>
      <c r="D781" s="239" t="s">
        <v>196</v>
      </c>
      <c r="E781" s="240" t="s">
        <v>1</v>
      </c>
      <c r="F781" s="241" t="s">
        <v>911</v>
      </c>
      <c r="G781" s="238"/>
      <c r="H781" s="242">
        <v>0.14399999999999999</v>
      </c>
      <c r="I781" s="243"/>
      <c r="J781" s="238"/>
      <c r="K781" s="238"/>
      <c r="L781" s="244"/>
      <c r="M781" s="245"/>
      <c r="N781" s="246"/>
      <c r="O781" s="246"/>
      <c r="P781" s="246"/>
      <c r="Q781" s="246"/>
      <c r="R781" s="246"/>
      <c r="S781" s="246"/>
      <c r="T781" s="247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48" t="s">
        <v>196</v>
      </c>
      <c r="AU781" s="248" t="s">
        <v>86</v>
      </c>
      <c r="AV781" s="13" t="s">
        <v>86</v>
      </c>
      <c r="AW781" s="13" t="s">
        <v>32</v>
      </c>
      <c r="AX781" s="13" t="s">
        <v>76</v>
      </c>
      <c r="AY781" s="248" t="s">
        <v>116</v>
      </c>
    </row>
    <row r="782" s="13" customFormat="1">
      <c r="A782" s="13"/>
      <c r="B782" s="237"/>
      <c r="C782" s="238"/>
      <c r="D782" s="239" t="s">
        <v>196</v>
      </c>
      <c r="E782" s="240" t="s">
        <v>1</v>
      </c>
      <c r="F782" s="241" t="s">
        <v>912</v>
      </c>
      <c r="G782" s="238"/>
      <c r="H782" s="242">
        <v>0.216</v>
      </c>
      <c r="I782" s="243"/>
      <c r="J782" s="238"/>
      <c r="K782" s="238"/>
      <c r="L782" s="244"/>
      <c r="M782" s="245"/>
      <c r="N782" s="246"/>
      <c r="O782" s="246"/>
      <c r="P782" s="246"/>
      <c r="Q782" s="246"/>
      <c r="R782" s="246"/>
      <c r="S782" s="246"/>
      <c r="T782" s="247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8" t="s">
        <v>196</v>
      </c>
      <c r="AU782" s="248" t="s">
        <v>86</v>
      </c>
      <c r="AV782" s="13" t="s">
        <v>86</v>
      </c>
      <c r="AW782" s="13" t="s">
        <v>32</v>
      </c>
      <c r="AX782" s="13" t="s">
        <v>76</v>
      </c>
      <c r="AY782" s="248" t="s">
        <v>116</v>
      </c>
    </row>
    <row r="783" s="13" customFormat="1">
      <c r="A783" s="13"/>
      <c r="B783" s="237"/>
      <c r="C783" s="238"/>
      <c r="D783" s="239" t="s">
        <v>196</v>
      </c>
      <c r="E783" s="240" t="s">
        <v>1</v>
      </c>
      <c r="F783" s="241" t="s">
        <v>913</v>
      </c>
      <c r="G783" s="238"/>
      <c r="H783" s="242">
        <v>0.57599999999999996</v>
      </c>
      <c r="I783" s="243"/>
      <c r="J783" s="238"/>
      <c r="K783" s="238"/>
      <c r="L783" s="244"/>
      <c r="M783" s="245"/>
      <c r="N783" s="246"/>
      <c r="O783" s="246"/>
      <c r="P783" s="246"/>
      <c r="Q783" s="246"/>
      <c r="R783" s="246"/>
      <c r="S783" s="246"/>
      <c r="T783" s="247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8" t="s">
        <v>196</v>
      </c>
      <c r="AU783" s="248" t="s">
        <v>86</v>
      </c>
      <c r="AV783" s="13" t="s">
        <v>86</v>
      </c>
      <c r="AW783" s="13" t="s">
        <v>32</v>
      </c>
      <c r="AX783" s="13" t="s">
        <v>76</v>
      </c>
      <c r="AY783" s="248" t="s">
        <v>116</v>
      </c>
    </row>
    <row r="784" s="13" customFormat="1">
      <c r="A784" s="13"/>
      <c r="B784" s="237"/>
      <c r="C784" s="238"/>
      <c r="D784" s="239" t="s">
        <v>196</v>
      </c>
      <c r="E784" s="240" t="s">
        <v>1</v>
      </c>
      <c r="F784" s="241" t="s">
        <v>914</v>
      </c>
      <c r="G784" s="238"/>
      <c r="H784" s="242">
        <v>0.089999999999999997</v>
      </c>
      <c r="I784" s="243"/>
      <c r="J784" s="238"/>
      <c r="K784" s="238"/>
      <c r="L784" s="244"/>
      <c r="M784" s="245"/>
      <c r="N784" s="246"/>
      <c r="O784" s="246"/>
      <c r="P784" s="246"/>
      <c r="Q784" s="246"/>
      <c r="R784" s="246"/>
      <c r="S784" s="246"/>
      <c r="T784" s="247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48" t="s">
        <v>196</v>
      </c>
      <c r="AU784" s="248" t="s">
        <v>86</v>
      </c>
      <c r="AV784" s="13" t="s">
        <v>86</v>
      </c>
      <c r="AW784" s="13" t="s">
        <v>32</v>
      </c>
      <c r="AX784" s="13" t="s">
        <v>76</v>
      </c>
      <c r="AY784" s="248" t="s">
        <v>116</v>
      </c>
    </row>
    <row r="785" s="13" customFormat="1">
      <c r="A785" s="13"/>
      <c r="B785" s="237"/>
      <c r="C785" s="238"/>
      <c r="D785" s="239" t="s">
        <v>196</v>
      </c>
      <c r="E785" s="240" t="s">
        <v>1</v>
      </c>
      <c r="F785" s="241" t="s">
        <v>915</v>
      </c>
      <c r="G785" s="238"/>
      <c r="H785" s="242">
        <v>0.071999999999999995</v>
      </c>
      <c r="I785" s="243"/>
      <c r="J785" s="238"/>
      <c r="K785" s="238"/>
      <c r="L785" s="244"/>
      <c r="M785" s="245"/>
      <c r="N785" s="246"/>
      <c r="O785" s="246"/>
      <c r="P785" s="246"/>
      <c r="Q785" s="246"/>
      <c r="R785" s="246"/>
      <c r="S785" s="246"/>
      <c r="T785" s="247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48" t="s">
        <v>196</v>
      </c>
      <c r="AU785" s="248" t="s">
        <v>86</v>
      </c>
      <c r="AV785" s="13" t="s">
        <v>86</v>
      </c>
      <c r="AW785" s="13" t="s">
        <v>32</v>
      </c>
      <c r="AX785" s="13" t="s">
        <v>76</v>
      </c>
      <c r="AY785" s="248" t="s">
        <v>116</v>
      </c>
    </row>
    <row r="786" s="13" customFormat="1">
      <c r="A786" s="13"/>
      <c r="B786" s="237"/>
      <c r="C786" s="238"/>
      <c r="D786" s="239" t="s">
        <v>196</v>
      </c>
      <c r="E786" s="240" t="s">
        <v>1</v>
      </c>
      <c r="F786" s="241" t="s">
        <v>916</v>
      </c>
      <c r="G786" s="238"/>
      <c r="H786" s="242">
        <v>0.97199999999999998</v>
      </c>
      <c r="I786" s="243"/>
      <c r="J786" s="238"/>
      <c r="K786" s="238"/>
      <c r="L786" s="244"/>
      <c r="M786" s="245"/>
      <c r="N786" s="246"/>
      <c r="O786" s="246"/>
      <c r="P786" s="246"/>
      <c r="Q786" s="246"/>
      <c r="R786" s="246"/>
      <c r="S786" s="246"/>
      <c r="T786" s="247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48" t="s">
        <v>196</v>
      </c>
      <c r="AU786" s="248" t="s">
        <v>86</v>
      </c>
      <c r="AV786" s="13" t="s">
        <v>86</v>
      </c>
      <c r="AW786" s="13" t="s">
        <v>32</v>
      </c>
      <c r="AX786" s="13" t="s">
        <v>76</v>
      </c>
      <c r="AY786" s="248" t="s">
        <v>116</v>
      </c>
    </row>
    <row r="787" s="13" customFormat="1">
      <c r="A787" s="13"/>
      <c r="B787" s="237"/>
      <c r="C787" s="238"/>
      <c r="D787" s="239" t="s">
        <v>196</v>
      </c>
      <c r="E787" s="240" t="s">
        <v>1</v>
      </c>
      <c r="F787" s="241" t="s">
        <v>917</v>
      </c>
      <c r="G787" s="238"/>
      <c r="H787" s="242">
        <v>0.16200000000000001</v>
      </c>
      <c r="I787" s="243"/>
      <c r="J787" s="238"/>
      <c r="K787" s="238"/>
      <c r="L787" s="244"/>
      <c r="M787" s="245"/>
      <c r="N787" s="246"/>
      <c r="O787" s="246"/>
      <c r="P787" s="246"/>
      <c r="Q787" s="246"/>
      <c r="R787" s="246"/>
      <c r="S787" s="246"/>
      <c r="T787" s="247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8" t="s">
        <v>196</v>
      </c>
      <c r="AU787" s="248" t="s">
        <v>86</v>
      </c>
      <c r="AV787" s="13" t="s">
        <v>86</v>
      </c>
      <c r="AW787" s="13" t="s">
        <v>32</v>
      </c>
      <c r="AX787" s="13" t="s">
        <v>76</v>
      </c>
      <c r="AY787" s="248" t="s">
        <v>116</v>
      </c>
    </row>
    <row r="788" s="13" customFormat="1">
      <c r="A788" s="13"/>
      <c r="B788" s="237"/>
      <c r="C788" s="238"/>
      <c r="D788" s="239" t="s">
        <v>196</v>
      </c>
      <c r="E788" s="240" t="s">
        <v>1</v>
      </c>
      <c r="F788" s="241" t="s">
        <v>918</v>
      </c>
      <c r="G788" s="238"/>
      <c r="H788" s="242">
        <v>0.17999999999999999</v>
      </c>
      <c r="I788" s="243"/>
      <c r="J788" s="238"/>
      <c r="K788" s="238"/>
      <c r="L788" s="244"/>
      <c r="M788" s="245"/>
      <c r="N788" s="246"/>
      <c r="O788" s="246"/>
      <c r="P788" s="246"/>
      <c r="Q788" s="246"/>
      <c r="R788" s="246"/>
      <c r="S788" s="246"/>
      <c r="T788" s="247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48" t="s">
        <v>196</v>
      </c>
      <c r="AU788" s="248" t="s">
        <v>86</v>
      </c>
      <c r="AV788" s="13" t="s">
        <v>86</v>
      </c>
      <c r="AW788" s="13" t="s">
        <v>32</v>
      </c>
      <c r="AX788" s="13" t="s">
        <v>76</v>
      </c>
      <c r="AY788" s="248" t="s">
        <v>116</v>
      </c>
    </row>
    <row r="789" s="13" customFormat="1">
      <c r="A789" s="13"/>
      <c r="B789" s="237"/>
      <c r="C789" s="238"/>
      <c r="D789" s="239" t="s">
        <v>196</v>
      </c>
      <c r="E789" s="240" t="s">
        <v>1</v>
      </c>
      <c r="F789" s="241" t="s">
        <v>919</v>
      </c>
      <c r="G789" s="238"/>
      <c r="H789" s="242">
        <v>0.159</v>
      </c>
      <c r="I789" s="243"/>
      <c r="J789" s="238"/>
      <c r="K789" s="238"/>
      <c r="L789" s="244"/>
      <c r="M789" s="245"/>
      <c r="N789" s="246"/>
      <c r="O789" s="246"/>
      <c r="P789" s="246"/>
      <c r="Q789" s="246"/>
      <c r="R789" s="246"/>
      <c r="S789" s="246"/>
      <c r="T789" s="247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48" t="s">
        <v>196</v>
      </c>
      <c r="AU789" s="248" t="s">
        <v>86</v>
      </c>
      <c r="AV789" s="13" t="s">
        <v>86</v>
      </c>
      <c r="AW789" s="13" t="s">
        <v>32</v>
      </c>
      <c r="AX789" s="13" t="s">
        <v>76</v>
      </c>
      <c r="AY789" s="248" t="s">
        <v>116</v>
      </c>
    </row>
    <row r="790" s="13" customFormat="1">
      <c r="A790" s="13"/>
      <c r="B790" s="237"/>
      <c r="C790" s="238"/>
      <c r="D790" s="239" t="s">
        <v>196</v>
      </c>
      <c r="E790" s="240" t="s">
        <v>1</v>
      </c>
      <c r="F790" s="241" t="s">
        <v>920</v>
      </c>
      <c r="G790" s="238"/>
      <c r="H790" s="242">
        <v>0.17299999999999999</v>
      </c>
      <c r="I790" s="243"/>
      <c r="J790" s="238"/>
      <c r="K790" s="238"/>
      <c r="L790" s="244"/>
      <c r="M790" s="245"/>
      <c r="N790" s="246"/>
      <c r="O790" s="246"/>
      <c r="P790" s="246"/>
      <c r="Q790" s="246"/>
      <c r="R790" s="246"/>
      <c r="S790" s="246"/>
      <c r="T790" s="247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48" t="s">
        <v>196</v>
      </c>
      <c r="AU790" s="248" t="s">
        <v>86</v>
      </c>
      <c r="AV790" s="13" t="s">
        <v>86</v>
      </c>
      <c r="AW790" s="13" t="s">
        <v>32</v>
      </c>
      <c r="AX790" s="13" t="s">
        <v>76</v>
      </c>
      <c r="AY790" s="248" t="s">
        <v>116</v>
      </c>
    </row>
    <row r="791" s="15" customFormat="1">
      <c r="A791" s="15"/>
      <c r="B791" s="260"/>
      <c r="C791" s="261"/>
      <c r="D791" s="239" t="s">
        <v>196</v>
      </c>
      <c r="E791" s="262" t="s">
        <v>1</v>
      </c>
      <c r="F791" s="263" t="s">
        <v>921</v>
      </c>
      <c r="G791" s="261"/>
      <c r="H791" s="264">
        <v>2.7440000000000002</v>
      </c>
      <c r="I791" s="265"/>
      <c r="J791" s="261"/>
      <c r="K791" s="261"/>
      <c r="L791" s="266"/>
      <c r="M791" s="267"/>
      <c r="N791" s="268"/>
      <c r="O791" s="268"/>
      <c r="P791" s="268"/>
      <c r="Q791" s="268"/>
      <c r="R791" s="268"/>
      <c r="S791" s="268"/>
      <c r="T791" s="269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T791" s="270" t="s">
        <v>196</v>
      </c>
      <c r="AU791" s="270" t="s">
        <v>86</v>
      </c>
      <c r="AV791" s="15" t="s">
        <v>119</v>
      </c>
      <c r="AW791" s="15" t="s">
        <v>32</v>
      </c>
      <c r="AX791" s="15" t="s">
        <v>76</v>
      </c>
      <c r="AY791" s="270" t="s">
        <v>116</v>
      </c>
    </row>
    <row r="792" s="13" customFormat="1">
      <c r="A792" s="13"/>
      <c r="B792" s="237"/>
      <c r="C792" s="238"/>
      <c r="D792" s="239" t="s">
        <v>196</v>
      </c>
      <c r="E792" s="240" t="s">
        <v>1</v>
      </c>
      <c r="F792" s="241" t="s">
        <v>922</v>
      </c>
      <c r="G792" s="238"/>
      <c r="H792" s="242">
        <v>143.446</v>
      </c>
      <c r="I792" s="243"/>
      <c r="J792" s="238"/>
      <c r="K792" s="238"/>
      <c r="L792" s="244"/>
      <c r="M792" s="245"/>
      <c r="N792" s="246"/>
      <c r="O792" s="246"/>
      <c r="P792" s="246"/>
      <c r="Q792" s="246"/>
      <c r="R792" s="246"/>
      <c r="S792" s="246"/>
      <c r="T792" s="247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48" t="s">
        <v>196</v>
      </c>
      <c r="AU792" s="248" t="s">
        <v>86</v>
      </c>
      <c r="AV792" s="13" t="s">
        <v>86</v>
      </c>
      <c r="AW792" s="13" t="s">
        <v>32</v>
      </c>
      <c r="AX792" s="13" t="s">
        <v>76</v>
      </c>
      <c r="AY792" s="248" t="s">
        <v>116</v>
      </c>
    </row>
    <row r="793" s="13" customFormat="1">
      <c r="A793" s="13"/>
      <c r="B793" s="237"/>
      <c r="C793" s="238"/>
      <c r="D793" s="239" t="s">
        <v>196</v>
      </c>
      <c r="E793" s="240" t="s">
        <v>1</v>
      </c>
      <c r="F793" s="241" t="s">
        <v>923</v>
      </c>
      <c r="G793" s="238"/>
      <c r="H793" s="242">
        <v>12.122999999999999</v>
      </c>
      <c r="I793" s="243"/>
      <c r="J793" s="238"/>
      <c r="K793" s="238"/>
      <c r="L793" s="244"/>
      <c r="M793" s="245"/>
      <c r="N793" s="246"/>
      <c r="O793" s="246"/>
      <c r="P793" s="246"/>
      <c r="Q793" s="246"/>
      <c r="R793" s="246"/>
      <c r="S793" s="246"/>
      <c r="T793" s="247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8" t="s">
        <v>196</v>
      </c>
      <c r="AU793" s="248" t="s">
        <v>86</v>
      </c>
      <c r="AV793" s="13" t="s">
        <v>86</v>
      </c>
      <c r="AW793" s="13" t="s">
        <v>32</v>
      </c>
      <c r="AX793" s="13" t="s">
        <v>76</v>
      </c>
      <c r="AY793" s="248" t="s">
        <v>116</v>
      </c>
    </row>
    <row r="794" s="13" customFormat="1">
      <c r="A794" s="13"/>
      <c r="B794" s="237"/>
      <c r="C794" s="238"/>
      <c r="D794" s="239" t="s">
        <v>196</v>
      </c>
      <c r="E794" s="240" t="s">
        <v>1</v>
      </c>
      <c r="F794" s="241" t="s">
        <v>924</v>
      </c>
      <c r="G794" s="238"/>
      <c r="H794" s="242">
        <v>40.210000000000001</v>
      </c>
      <c r="I794" s="243"/>
      <c r="J794" s="238"/>
      <c r="K794" s="238"/>
      <c r="L794" s="244"/>
      <c r="M794" s="245"/>
      <c r="N794" s="246"/>
      <c r="O794" s="246"/>
      <c r="P794" s="246"/>
      <c r="Q794" s="246"/>
      <c r="R794" s="246"/>
      <c r="S794" s="246"/>
      <c r="T794" s="247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48" t="s">
        <v>196</v>
      </c>
      <c r="AU794" s="248" t="s">
        <v>86</v>
      </c>
      <c r="AV794" s="13" t="s">
        <v>86</v>
      </c>
      <c r="AW794" s="13" t="s">
        <v>32</v>
      </c>
      <c r="AX794" s="13" t="s">
        <v>76</v>
      </c>
      <c r="AY794" s="248" t="s">
        <v>116</v>
      </c>
    </row>
    <row r="795" s="13" customFormat="1">
      <c r="A795" s="13"/>
      <c r="B795" s="237"/>
      <c r="C795" s="238"/>
      <c r="D795" s="239" t="s">
        <v>196</v>
      </c>
      <c r="E795" s="240" t="s">
        <v>1</v>
      </c>
      <c r="F795" s="241" t="s">
        <v>925</v>
      </c>
      <c r="G795" s="238"/>
      <c r="H795" s="242">
        <v>-6.6829999999999998</v>
      </c>
      <c r="I795" s="243"/>
      <c r="J795" s="238"/>
      <c r="K795" s="238"/>
      <c r="L795" s="244"/>
      <c r="M795" s="245"/>
      <c r="N795" s="246"/>
      <c r="O795" s="246"/>
      <c r="P795" s="246"/>
      <c r="Q795" s="246"/>
      <c r="R795" s="246"/>
      <c r="S795" s="246"/>
      <c r="T795" s="247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48" t="s">
        <v>196</v>
      </c>
      <c r="AU795" s="248" t="s">
        <v>86</v>
      </c>
      <c r="AV795" s="13" t="s">
        <v>86</v>
      </c>
      <c r="AW795" s="13" t="s">
        <v>32</v>
      </c>
      <c r="AX795" s="13" t="s">
        <v>76</v>
      </c>
      <c r="AY795" s="248" t="s">
        <v>116</v>
      </c>
    </row>
    <row r="796" s="13" customFormat="1">
      <c r="A796" s="13"/>
      <c r="B796" s="237"/>
      <c r="C796" s="238"/>
      <c r="D796" s="239" t="s">
        <v>196</v>
      </c>
      <c r="E796" s="240" t="s">
        <v>1</v>
      </c>
      <c r="F796" s="241" t="s">
        <v>926</v>
      </c>
      <c r="G796" s="238"/>
      <c r="H796" s="242">
        <v>-5.3799999999999999</v>
      </c>
      <c r="I796" s="243"/>
      <c r="J796" s="238"/>
      <c r="K796" s="238"/>
      <c r="L796" s="244"/>
      <c r="M796" s="245"/>
      <c r="N796" s="246"/>
      <c r="O796" s="246"/>
      <c r="P796" s="246"/>
      <c r="Q796" s="246"/>
      <c r="R796" s="246"/>
      <c r="S796" s="246"/>
      <c r="T796" s="247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48" t="s">
        <v>196</v>
      </c>
      <c r="AU796" s="248" t="s">
        <v>86</v>
      </c>
      <c r="AV796" s="13" t="s">
        <v>86</v>
      </c>
      <c r="AW796" s="13" t="s">
        <v>32</v>
      </c>
      <c r="AX796" s="13" t="s">
        <v>76</v>
      </c>
      <c r="AY796" s="248" t="s">
        <v>116</v>
      </c>
    </row>
    <row r="797" s="15" customFormat="1">
      <c r="A797" s="15"/>
      <c r="B797" s="260"/>
      <c r="C797" s="261"/>
      <c r="D797" s="239" t="s">
        <v>196</v>
      </c>
      <c r="E797" s="262" t="s">
        <v>1</v>
      </c>
      <c r="F797" s="263" t="s">
        <v>927</v>
      </c>
      <c r="G797" s="261"/>
      <c r="H797" s="264">
        <v>183.71600000000001</v>
      </c>
      <c r="I797" s="265"/>
      <c r="J797" s="261"/>
      <c r="K797" s="261"/>
      <c r="L797" s="266"/>
      <c r="M797" s="267"/>
      <c r="N797" s="268"/>
      <c r="O797" s="268"/>
      <c r="P797" s="268"/>
      <c r="Q797" s="268"/>
      <c r="R797" s="268"/>
      <c r="S797" s="268"/>
      <c r="T797" s="269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T797" s="270" t="s">
        <v>196</v>
      </c>
      <c r="AU797" s="270" t="s">
        <v>86</v>
      </c>
      <c r="AV797" s="15" t="s">
        <v>119</v>
      </c>
      <c r="AW797" s="15" t="s">
        <v>32</v>
      </c>
      <c r="AX797" s="15" t="s">
        <v>76</v>
      </c>
      <c r="AY797" s="270" t="s">
        <v>116</v>
      </c>
    </row>
    <row r="798" s="13" customFormat="1">
      <c r="A798" s="13"/>
      <c r="B798" s="237"/>
      <c r="C798" s="238"/>
      <c r="D798" s="239" t="s">
        <v>196</v>
      </c>
      <c r="E798" s="240" t="s">
        <v>1</v>
      </c>
      <c r="F798" s="241" t="s">
        <v>928</v>
      </c>
      <c r="G798" s="238"/>
      <c r="H798" s="242">
        <v>3.105</v>
      </c>
      <c r="I798" s="243"/>
      <c r="J798" s="238"/>
      <c r="K798" s="238"/>
      <c r="L798" s="244"/>
      <c r="M798" s="245"/>
      <c r="N798" s="246"/>
      <c r="O798" s="246"/>
      <c r="P798" s="246"/>
      <c r="Q798" s="246"/>
      <c r="R798" s="246"/>
      <c r="S798" s="246"/>
      <c r="T798" s="247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48" t="s">
        <v>196</v>
      </c>
      <c r="AU798" s="248" t="s">
        <v>86</v>
      </c>
      <c r="AV798" s="13" t="s">
        <v>86</v>
      </c>
      <c r="AW798" s="13" t="s">
        <v>32</v>
      </c>
      <c r="AX798" s="13" t="s">
        <v>76</v>
      </c>
      <c r="AY798" s="248" t="s">
        <v>116</v>
      </c>
    </row>
    <row r="799" s="13" customFormat="1">
      <c r="A799" s="13"/>
      <c r="B799" s="237"/>
      <c r="C799" s="238"/>
      <c r="D799" s="239" t="s">
        <v>196</v>
      </c>
      <c r="E799" s="240" t="s">
        <v>1</v>
      </c>
      <c r="F799" s="241" t="s">
        <v>929</v>
      </c>
      <c r="G799" s="238"/>
      <c r="H799" s="242">
        <v>2.7719999999999998</v>
      </c>
      <c r="I799" s="243"/>
      <c r="J799" s="238"/>
      <c r="K799" s="238"/>
      <c r="L799" s="244"/>
      <c r="M799" s="245"/>
      <c r="N799" s="246"/>
      <c r="O799" s="246"/>
      <c r="P799" s="246"/>
      <c r="Q799" s="246"/>
      <c r="R799" s="246"/>
      <c r="S799" s="246"/>
      <c r="T799" s="247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48" t="s">
        <v>196</v>
      </c>
      <c r="AU799" s="248" t="s">
        <v>86</v>
      </c>
      <c r="AV799" s="13" t="s">
        <v>86</v>
      </c>
      <c r="AW799" s="13" t="s">
        <v>32</v>
      </c>
      <c r="AX799" s="13" t="s">
        <v>76</v>
      </c>
      <c r="AY799" s="248" t="s">
        <v>116</v>
      </c>
    </row>
    <row r="800" s="13" customFormat="1">
      <c r="A800" s="13"/>
      <c r="B800" s="237"/>
      <c r="C800" s="238"/>
      <c r="D800" s="239" t="s">
        <v>196</v>
      </c>
      <c r="E800" s="240" t="s">
        <v>1</v>
      </c>
      <c r="F800" s="241" t="s">
        <v>930</v>
      </c>
      <c r="G800" s="238"/>
      <c r="H800" s="242">
        <v>3.1200000000000001</v>
      </c>
      <c r="I800" s="243"/>
      <c r="J800" s="238"/>
      <c r="K800" s="238"/>
      <c r="L800" s="244"/>
      <c r="M800" s="245"/>
      <c r="N800" s="246"/>
      <c r="O800" s="246"/>
      <c r="P800" s="246"/>
      <c r="Q800" s="246"/>
      <c r="R800" s="246"/>
      <c r="S800" s="246"/>
      <c r="T800" s="247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48" t="s">
        <v>196</v>
      </c>
      <c r="AU800" s="248" t="s">
        <v>86</v>
      </c>
      <c r="AV800" s="13" t="s">
        <v>86</v>
      </c>
      <c r="AW800" s="13" t="s">
        <v>32</v>
      </c>
      <c r="AX800" s="13" t="s">
        <v>76</v>
      </c>
      <c r="AY800" s="248" t="s">
        <v>116</v>
      </c>
    </row>
    <row r="801" s="13" customFormat="1">
      <c r="A801" s="13"/>
      <c r="B801" s="237"/>
      <c r="C801" s="238"/>
      <c r="D801" s="239" t="s">
        <v>196</v>
      </c>
      <c r="E801" s="240" t="s">
        <v>1</v>
      </c>
      <c r="F801" s="241" t="s">
        <v>931</v>
      </c>
      <c r="G801" s="238"/>
      <c r="H801" s="242">
        <v>1.49</v>
      </c>
      <c r="I801" s="243"/>
      <c r="J801" s="238"/>
      <c r="K801" s="238"/>
      <c r="L801" s="244"/>
      <c r="M801" s="245"/>
      <c r="N801" s="246"/>
      <c r="O801" s="246"/>
      <c r="P801" s="246"/>
      <c r="Q801" s="246"/>
      <c r="R801" s="246"/>
      <c r="S801" s="246"/>
      <c r="T801" s="247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8" t="s">
        <v>196</v>
      </c>
      <c r="AU801" s="248" t="s">
        <v>86</v>
      </c>
      <c r="AV801" s="13" t="s">
        <v>86</v>
      </c>
      <c r="AW801" s="13" t="s">
        <v>32</v>
      </c>
      <c r="AX801" s="13" t="s">
        <v>76</v>
      </c>
      <c r="AY801" s="248" t="s">
        <v>116</v>
      </c>
    </row>
    <row r="802" s="15" customFormat="1">
      <c r="A802" s="15"/>
      <c r="B802" s="260"/>
      <c r="C802" s="261"/>
      <c r="D802" s="239" t="s">
        <v>196</v>
      </c>
      <c r="E802" s="262" t="s">
        <v>1</v>
      </c>
      <c r="F802" s="263" t="s">
        <v>932</v>
      </c>
      <c r="G802" s="261"/>
      <c r="H802" s="264">
        <v>10.487</v>
      </c>
      <c r="I802" s="265"/>
      <c r="J802" s="261"/>
      <c r="K802" s="261"/>
      <c r="L802" s="266"/>
      <c r="M802" s="267"/>
      <c r="N802" s="268"/>
      <c r="O802" s="268"/>
      <c r="P802" s="268"/>
      <c r="Q802" s="268"/>
      <c r="R802" s="268"/>
      <c r="S802" s="268"/>
      <c r="T802" s="269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T802" s="270" t="s">
        <v>196</v>
      </c>
      <c r="AU802" s="270" t="s">
        <v>86</v>
      </c>
      <c r="AV802" s="15" t="s">
        <v>119</v>
      </c>
      <c r="AW802" s="15" t="s">
        <v>32</v>
      </c>
      <c r="AX802" s="15" t="s">
        <v>76</v>
      </c>
      <c r="AY802" s="270" t="s">
        <v>116</v>
      </c>
    </row>
    <row r="803" s="13" customFormat="1">
      <c r="A803" s="13"/>
      <c r="B803" s="237"/>
      <c r="C803" s="238"/>
      <c r="D803" s="239" t="s">
        <v>196</v>
      </c>
      <c r="E803" s="240" t="s">
        <v>1</v>
      </c>
      <c r="F803" s="241" t="s">
        <v>933</v>
      </c>
      <c r="G803" s="238"/>
      <c r="H803" s="242">
        <v>0.75600000000000001</v>
      </c>
      <c r="I803" s="243"/>
      <c r="J803" s="238"/>
      <c r="K803" s="238"/>
      <c r="L803" s="244"/>
      <c r="M803" s="245"/>
      <c r="N803" s="246"/>
      <c r="O803" s="246"/>
      <c r="P803" s="246"/>
      <c r="Q803" s="246"/>
      <c r="R803" s="246"/>
      <c r="S803" s="246"/>
      <c r="T803" s="247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48" t="s">
        <v>196</v>
      </c>
      <c r="AU803" s="248" t="s">
        <v>86</v>
      </c>
      <c r="AV803" s="13" t="s">
        <v>86</v>
      </c>
      <c r="AW803" s="13" t="s">
        <v>32</v>
      </c>
      <c r="AX803" s="13" t="s">
        <v>76</v>
      </c>
      <c r="AY803" s="248" t="s">
        <v>116</v>
      </c>
    </row>
    <row r="804" s="13" customFormat="1">
      <c r="A804" s="13"/>
      <c r="B804" s="237"/>
      <c r="C804" s="238"/>
      <c r="D804" s="239" t="s">
        <v>196</v>
      </c>
      <c r="E804" s="240" t="s">
        <v>1</v>
      </c>
      <c r="F804" s="241" t="s">
        <v>934</v>
      </c>
      <c r="G804" s="238"/>
      <c r="H804" s="242">
        <v>0.14399999999999999</v>
      </c>
      <c r="I804" s="243"/>
      <c r="J804" s="238"/>
      <c r="K804" s="238"/>
      <c r="L804" s="244"/>
      <c r="M804" s="245"/>
      <c r="N804" s="246"/>
      <c r="O804" s="246"/>
      <c r="P804" s="246"/>
      <c r="Q804" s="246"/>
      <c r="R804" s="246"/>
      <c r="S804" s="246"/>
      <c r="T804" s="247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48" t="s">
        <v>196</v>
      </c>
      <c r="AU804" s="248" t="s">
        <v>86</v>
      </c>
      <c r="AV804" s="13" t="s">
        <v>86</v>
      </c>
      <c r="AW804" s="13" t="s">
        <v>32</v>
      </c>
      <c r="AX804" s="13" t="s">
        <v>76</v>
      </c>
      <c r="AY804" s="248" t="s">
        <v>116</v>
      </c>
    </row>
    <row r="805" s="13" customFormat="1">
      <c r="A805" s="13"/>
      <c r="B805" s="237"/>
      <c r="C805" s="238"/>
      <c r="D805" s="239" t="s">
        <v>196</v>
      </c>
      <c r="E805" s="240" t="s">
        <v>1</v>
      </c>
      <c r="F805" s="241" t="s">
        <v>935</v>
      </c>
      <c r="G805" s="238"/>
      <c r="H805" s="242">
        <v>0.32400000000000001</v>
      </c>
      <c r="I805" s="243"/>
      <c r="J805" s="238"/>
      <c r="K805" s="238"/>
      <c r="L805" s="244"/>
      <c r="M805" s="245"/>
      <c r="N805" s="246"/>
      <c r="O805" s="246"/>
      <c r="P805" s="246"/>
      <c r="Q805" s="246"/>
      <c r="R805" s="246"/>
      <c r="S805" s="246"/>
      <c r="T805" s="247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8" t="s">
        <v>196</v>
      </c>
      <c r="AU805" s="248" t="s">
        <v>86</v>
      </c>
      <c r="AV805" s="13" t="s">
        <v>86</v>
      </c>
      <c r="AW805" s="13" t="s">
        <v>32</v>
      </c>
      <c r="AX805" s="13" t="s">
        <v>76</v>
      </c>
      <c r="AY805" s="248" t="s">
        <v>116</v>
      </c>
    </row>
    <row r="806" s="13" customFormat="1">
      <c r="A806" s="13"/>
      <c r="B806" s="237"/>
      <c r="C806" s="238"/>
      <c r="D806" s="239" t="s">
        <v>196</v>
      </c>
      <c r="E806" s="240" t="s">
        <v>1</v>
      </c>
      <c r="F806" s="241" t="s">
        <v>936</v>
      </c>
      <c r="G806" s="238"/>
      <c r="H806" s="242">
        <v>0.64800000000000002</v>
      </c>
      <c r="I806" s="243"/>
      <c r="J806" s="238"/>
      <c r="K806" s="238"/>
      <c r="L806" s="244"/>
      <c r="M806" s="245"/>
      <c r="N806" s="246"/>
      <c r="O806" s="246"/>
      <c r="P806" s="246"/>
      <c r="Q806" s="246"/>
      <c r="R806" s="246"/>
      <c r="S806" s="246"/>
      <c r="T806" s="247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48" t="s">
        <v>196</v>
      </c>
      <c r="AU806" s="248" t="s">
        <v>86</v>
      </c>
      <c r="AV806" s="13" t="s">
        <v>86</v>
      </c>
      <c r="AW806" s="13" t="s">
        <v>32</v>
      </c>
      <c r="AX806" s="13" t="s">
        <v>76</v>
      </c>
      <c r="AY806" s="248" t="s">
        <v>116</v>
      </c>
    </row>
    <row r="807" s="13" customFormat="1">
      <c r="A807" s="13"/>
      <c r="B807" s="237"/>
      <c r="C807" s="238"/>
      <c r="D807" s="239" t="s">
        <v>196</v>
      </c>
      <c r="E807" s="240" t="s">
        <v>1</v>
      </c>
      <c r="F807" s="241" t="s">
        <v>937</v>
      </c>
      <c r="G807" s="238"/>
      <c r="H807" s="242">
        <v>0.35999999999999999</v>
      </c>
      <c r="I807" s="243"/>
      <c r="J807" s="238"/>
      <c r="K807" s="238"/>
      <c r="L807" s="244"/>
      <c r="M807" s="245"/>
      <c r="N807" s="246"/>
      <c r="O807" s="246"/>
      <c r="P807" s="246"/>
      <c r="Q807" s="246"/>
      <c r="R807" s="246"/>
      <c r="S807" s="246"/>
      <c r="T807" s="247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48" t="s">
        <v>196</v>
      </c>
      <c r="AU807" s="248" t="s">
        <v>86</v>
      </c>
      <c r="AV807" s="13" t="s">
        <v>86</v>
      </c>
      <c r="AW807" s="13" t="s">
        <v>32</v>
      </c>
      <c r="AX807" s="13" t="s">
        <v>76</v>
      </c>
      <c r="AY807" s="248" t="s">
        <v>116</v>
      </c>
    </row>
    <row r="808" s="13" customFormat="1">
      <c r="A808" s="13"/>
      <c r="B808" s="237"/>
      <c r="C808" s="238"/>
      <c r="D808" s="239" t="s">
        <v>196</v>
      </c>
      <c r="E808" s="240" t="s">
        <v>1</v>
      </c>
      <c r="F808" s="241" t="s">
        <v>912</v>
      </c>
      <c r="G808" s="238"/>
      <c r="H808" s="242">
        <v>0.216</v>
      </c>
      <c r="I808" s="243"/>
      <c r="J808" s="238"/>
      <c r="K808" s="238"/>
      <c r="L808" s="244"/>
      <c r="M808" s="245"/>
      <c r="N808" s="246"/>
      <c r="O808" s="246"/>
      <c r="P808" s="246"/>
      <c r="Q808" s="246"/>
      <c r="R808" s="246"/>
      <c r="S808" s="246"/>
      <c r="T808" s="247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48" t="s">
        <v>196</v>
      </c>
      <c r="AU808" s="248" t="s">
        <v>86</v>
      </c>
      <c r="AV808" s="13" t="s">
        <v>86</v>
      </c>
      <c r="AW808" s="13" t="s">
        <v>32</v>
      </c>
      <c r="AX808" s="13" t="s">
        <v>76</v>
      </c>
      <c r="AY808" s="248" t="s">
        <v>116</v>
      </c>
    </row>
    <row r="809" s="13" customFormat="1">
      <c r="A809" s="13"/>
      <c r="B809" s="237"/>
      <c r="C809" s="238"/>
      <c r="D809" s="239" t="s">
        <v>196</v>
      </c>
      <c r="E809" s="240" t="s">
        <v>1</v>
      </c>
      <c r="F809" s="241" t="s">
        <v>915</v>
      </c>
      <c r="G809" s="238"/>
      <c r="H809" s="242">
        <v>0.071999999999999995</v>
      </c>
      <c r="I809" s="243"/>
      <c r="J809" s="238"/>
      <c r="K809" s="238"/>
      <c r="L809" s="244"/>
      <c r="M809" s="245"/>
      <c r="N809" s="246"/>
      <c r="O809" s="246"/>
      <c r="P809" s="246"/>
      <c r="Q809" s="246"/>
      <c r="R809" s="246"/>
      <c r="S809" s="246"/>
      <c r="T809" s="247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48" t="s">
        <v>196</v>
      </c>
      <c r="AU809" s="248" t="s">
        <v>86</v>
      </c>
      <c r="AV809" s="13" t="s">
        <v>86</v>
      </c>
      <c r="AW809" s="13" t="s">
        <v>32</v>
      </c>
      <c r="AX809" s="13" t="s">
        <v>76</v>
      </c>
      <c r="AY809" s="248" t="s">
        <v>116</v>
      </c>
    </row>
    <row r="810" s="13" customFormat="1">
      <c r="A810" s="13"/>
      <c r="B810" s="237"/>
      <c r="C810" s="238"/>
      <c r="D810" s="239" t="s">
        <v>196</v>
      </c>
      <c r="E810" s="240" t="s">
        <v>1</v>
      </c>
      <c r="F810" s="241" t="s">
        <v>914</v>
      </c>
      <c r="G810" s="238"/>
      <c r="H810" s="242">
        <v>0.089999999999999997</v>
      </c>
      <c r="I810" s="243"/>
      <c r="J810" s="238"/>
      <c r="K810" s="238"/>
      <c r="L810" s="244"/>
      <c r="M810" s="245"/>
      <c r="N810" s="246"/>
      <c r="O810" s="246"/>
      <c r="P810" s="246"/>
      <c r="Q810" s="246"/>
      <c r="R810" s="246"/>
      <c r="S810" s="246"/>
      <c r="T810" s="247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48" t="s">
        <v>196</v>
      </c>
      <c r="AU810" s="248" t="s">
        <v>86</v>
      </c>
      <c r="AV810" s="13" t="s">
        <v>86</v>
      </c>
      <c r="AW810" s="13" t="s">
        <v>32</v>
      </c>
      <c r="AX810" s="13" t="s">
        <v>76</v>
      </c>
      <c r="AY810" s="248" t="s">
        <v>116</v>
      </c>
    </row>
    <row r="811" s="15" customFormat="1">
      <c r="A811" s="15"/>
      <c r="B811" s="260"/>
      <c r="C811" s="261"/>
      <c r="D811" s="239" t="s">
        <v>196</v>
      </c>
      <c r="E811" s="262" t="s">
        <v>1</v>
      </c>
      <c r="F811" s="263" t="s">
        <v>938</v>
      </c>
      <c r="G811" s="261"/>
      <c r="H811" s="264">
        <v>2.6099999999999999</v>
      </c>
      <c r="I811" s="265"/>
      <c r="J811" s="261"/>
      <c r="K811" s="261"/>
      <c r="L811" s="266"/>
      <c r="M811" s="267"/>
      <c r="N811" s="268"/>
      <c r="O811" s="268"/>
      <c r="P811" s="268"/>
      <c r="Q811" s="268"/>
      <c r="R811" s="268"/>
      <c r="S811" s="268"/>
      <c r="T811" s="269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T811" s="270" t="s">
        <v>196</v>
      </c>
      <c r="AU811" s="270" t="s">
        <v>86</v>
      </c>
      <c r="AV811" s="15" t="s">
        <v>119</v>
      </c>
      <c r="AW811" s="15" t="s">
        <v>32</v>
      </c>
      <c r="AX811" s="15" t="s">
        <v>76</v>
      </c>
      <c r="AY811" s="270" t="s">
        <v>116</v>
      </c>
    </row>
    <row r="812" s="13" customFormat="1">
      <c r="A812" s="13"/>
      <c r="B812" s="237"/>
      <c r="C812" s="238"/>
      <c r="D812" s="239" t="s">
        <v>196</v>
      </c>
      <c r="E812" s="240" t="s">
        <v>1</v>
      </c>
      <c r="F812" s="241" t="s">
        <v>939</v>
      </c>
      <c r="G812" s="238"/>
      <c r="H812" s="242">
        <v>183.71600000000001</v>
      </c>
      <c r="I812" s="243"/>
      <c r="J812" s="238"/>
      <c r="K812" s="238"/>
      <c r="L812" s="244"/>
      <c r="M812" s="245"/>
      <c r="N812" s="246"/>
      <c r="O812" s="246"/>
      <c r="P812" s="246"/>
      <c r="Q812" s="246"/>
      <c r="R812" s="246"/>
      <c r="S812" s="246"/>
      <c r="T812" s="247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48" t="s">
        <v>196</v>
      </c>
      <c r="AU812" s="248" t="s">
        <v>86</v>
      </c>
      <c r="AV812" s="13" t="s">
        <v>86</v>
      </c>
      <c r="AW812" s="13" t="s">
        <v>32</v>
      </c>
      <c r="AX812" s="13" t="s">
        <v>76</v>
      </c>
      <c r="AY812" s="248" t="s">
        <v>116</v>
      </c>
    </row>
    <row r="813" s="13" customFormat="1">
      <c r="A813" s="13"/>
      <c r="B813" s="237"/>
      <c r="C813" s="238"/>
      <c r="D813" s="239" t="s">
        <v>196</v>
      </c>
      <c r="E813" s="240" t="s">
        <v>1</v>
      </c>
      <c r="F813" s="241" t="s">
        <v>940</v>
      </c>
      <c r="G813" s="238"/>
      <c r="H813" s="242">
        <v>10.487</v>
      </c>
      <c r="I813" s="243"/>
      <c r="J813" s="238"/>
      <c r="K813" s="238"/>
      <c r="L813" s="244"/>
      <c r="M813" s="245"/>
      <c r="N813" s="246"/>
      <c r="O813" s="246"/>
      <c r="P813" s="246"/>
      <c r="Q813" s="246"/>
      <c r="R813" s="246"/>
      <c r="S813" s="246"/>
      <c r="T813" s="247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48" t="s">
        <v>196</v>
      </c>
      <c r="AU813" s="248" t="s">
        <v>86</v>
      </c>
      <c r="AV813" s="13" t="s">
        <v>86</v>
      </c>
      <c r="AW813" s="13" t="s">
        <v>32</v>
      </c>
      <c r="AX813" s="13" t="s">
        <v>76</v>
      </c>
      <c r="AY813" s="248" t="s">
        <v>116</v>
      </c>
    </row>
    <row r="814" s="15" customFormat="1">
      <c r="A814" s="15"/>
      <c r="B814" s="260"/>
      <c r="C814" s="261"/>
      <c r="D814" s="239" t="s">
        <v>196</v>
      </c>
      <c r="E814" s="262" t="s">
        <v>1</v>
      </c>
      <c r="F814" s="263" t="s">
        <v>941</v>
      </c>
      <c r="G814" s="261"/>
      <c r="H814" s="264">
        <v>194.203</v>
      </c>
      <c r="I814" s="265"/>
      <c r="J814" s="261"/>
      <c r="K814" s="261"/>
      <c r="L814" s="266"/>
      <c r="M814" s="267"/>
      <c r="N814" s="268"/>
      <c r="O814" s="268"/>
      <c r="P814" s="268"/>
      <c r="Q814" s="268"/>
      <c r="R814" s="268"/>
      <c r="S814" s="268"/>
      <c r="T814" s="269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T814" s="270" t="s">
        <v>196</v>
      </c>
      <c r="AU814" s="270" t="s">
        <v>86</v>
      </c>
      <c r="AV814" s="15" t="s">
        <v>119</v>
      </c>
      <c r="AW814" s="15" t="s">
        <v>32</v>
      </c>
      <c r="AX814" s="15" t="s">
        <v>76</v>
      </c>
      <c r="AY814" s="270" t="s">
        <v>116</v>
      </c>
    </row>
    <row r="815" s="13" customFormat="1">
      <c r="A815" s="13"/>
      <c r="B815" s="237"/>
      <c r="C815" s="238"/>
      <c r="D815" s="239" t="s">
        <v>196</v>
      </c>
      <c r="E815" s="240" t="s">
        <v>1</v>
      </c>
      <c r="F815" s="241" t="s">
        <v>942</v>
      </c>
      <c r="G815" s="238"/>
      <c r="H815" s="242">
        <v>0.86399999999999999</v>
      </c>
      <c r="I815" s="243"/>
      <c r="J815" s="238"/>
      <c r="K815" s="238"/>
      <c r="L815" s="244"/>
      <c r="M815" s="245"/>
      <c r="N815" s="246"/>
      <c r="O815" s="246"/>
      <c r="P815" s="246"/>
      <c r="Q815" s="246"/>
      <c r="R815" s="246"/>
      <c r="S815" s="246"/>
      <c r="T815" s="247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48" t="s">
        <v>196</v>
      </c>
      <c r="AU815" s="248" t="s">
        <v>86</v>
      </c>
      <c r="AV815" s="13" t="s">
        <v>86</v>
      </c>
      <c r="AW815" s="13" t="s">
        <v>32</v>
      </c>
      <c r="AX815" s="13" t="s">
        <v>76</v>
      </c>
      <c r="AY815" s="248" t="s">
        <v>116</v>
      </c>
    </row>
    <row r="816" s="13" customFormat="1">
      <c r="A816" s="13"/>
      <c r="B816" s="237"/>
      <c r="C816" s="238"/>
      <c r="D816" s="239" t="s">
        <v>196</v>
      </c>
      <c r="E816" s="240" t="s">
        <v>1</v>
      </c>
      <c r="F816" s="241" t="s">
        <v>915</v>
      </c>
      <c r="G816" s="238"/>
      <c r="H816" s="242">
        <v>0.071999999999999995</v>
      </c>
      <c r="I816" s="243"/>
      <c r="J816" s="238"/>
      <c r="K816" s="238"/>
      <c r="L816" s="244"/>
      <c r="M816" s="245"/>
      <c r="N816" s="246"/>
      <c r="O816" s="246"/>
      <c r="P816" s="246"/>
      <c r="Q816" s="246"/>
      <c r="R816" s="246"/>
      <c r="S816" s="246"/>
      <c r="T816" s="247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48" t="s">
        <v>196</v>
      </c>
      <c r="AU816" s="248" t="s">
        <v>86</v>
      </c>
      <c r="AV816" s="13" t="s">
        <v>86</v>
      </c>
      <c r="AW816" s="13" t="s">
        <v>32</v>
      </c>
      <c r="AX816" s="13" t="s">
        <v>76</v>
      </c>
      <c r="AY816" s="248" t="s">
        <v>116</v>
      </c>
    </row>
    <row r="817" s="13" customFormat="1">
      <c r="A817" s="13"/>
      <c r="B817" s="237"/>
      <c r="C817" s="238"/>
      <c r="D817" s="239" t="s">
        <v>196</v>
      </c>
      <c r="E817" s="240" t="s">
        <v>1</v>
      </c>
      <c r="F817" s="241" t="s">
        <v>936</v>
      </c>
      <c r="G817" s="238"/>
      <c r="H817" s="242">
        <v>0.64800000000000002</v>
      </c>
      <c r="I817" s="243"/>
      <c r="J817" s="238"/>
      <c r="K817" s="238"/>
      <c r="L817" s="244"/>
      <c r="M817" s="245"/>
      <c r="N817" s="246"/>
      <c r="O817" s="246"/>
      <c r="P817" s="246"/>
      <c r="Q817" s="246"/>
      <c r="R817" s="246"/>
      <c r="S817" s="246"/>
      <c r="T817" s="247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48" t="s">
        <v>196</v>
      </c>
      <c r="AU817" s="248" t="s">
        <v>86</v>
      </c>
      <c r="AV817" s="13" t="s">
        <v>86</v>
      </c>
      <c r="AW817" s="13" t="s">
        <v>32</v>
      </c>
      <c r="AX817" s="13" t="s">
        <v>76</v>
      </c>
      <c r="AY817" s="248" t="s">
        <v>116</v>
      </c>
    </row>
    <row r="818" s="13" customFormat="1">
      <c r="A818" s="13"/>
      <c r="B818" s="237"/>
      <c r="C818" s="238"/>
      <c r="D818" s="239" t="s">
        <v>196</v>
      </c>
      <c r="E818" s="240" t="s">
        <v>1</v>
      </c>
      <c r="F818" s="241" t="s">
        <v>943</v>
      </c>
      <c r="G818" s="238"/>
      <c r="H818" s="242">
        <v>0.19800000000000001</v>
      </c>
      <c r="I818" s="243"/>
      <c r="J818" s="238"/>
      <c r="K818" s="238"/>
      <c r="L818" s="244"/>
      <c r="M818" s="245"/>
      <c r="N818" s="246"/>
      <c r="O818" s="246"/>
      <c r="P818" s="246"/>
      <c r="Q818" s="246"/>
      <c r="R818" s="246"/>
      <c r="S818" s="246"/>
      <c r="T818" s="247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48" t="s">
        <v>196</v>
      </c>
      <c r="AU818" s="248" t="s">
        <v>86</v>
      </c>
      <c r="AV818" s="13" t="s">
        <v>86</v>
      </c>
      <c r="AW818" s="13" t="s">
        <v>32</v>
      </c>
      <c r="AX818" s="13" t="s">
        <v>76</v>
      </c>
      <c r="AY818" s="248" t="s">
        <v>116</v>
      </c>
    </row>
    <row r="819" s="13" customFormat="1">
      <c r="A819" s="13"/>
      <c r="B819" s="237"/>
      <c r="C819" s="238"/>
      <c r="D819" s="239" t="s">
        <v>196</v>
      </c>
      <c r="E819" s="240" t="s">
        <v>1</v>
      </c>
      <c r="F819" s="241" t="s">
        <v>912</v>
      </c>
      <c r="G819" s="238"/>
      <c r="H819" s="242">
        <v>0.216</v>
      </c>
      <c r="I819" s="243"/>
      <c r="J819" s="238"/>
      <c r="K819" s="238"/>
      <c r="L819" s="244"/>
      <c r="M819" s="245"/>
      <c r="N819" s="246"/>
      <c r="O819" s="246"/>
      <c r="P819" s="246"/>
      <c r="Q819" s="246"/>
      <c r="R819" s="246"/>
      <c r="S819" s="246"/>
      <c r="T819" s="247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48" t="s">
        <v>196</v>
      </c>
      <c r="AU819" s="248" t="s">
        <v>86</v>
      </c>
      <c r="AV819" s="13" t="s">
        <v>86</v>
      </c>
      <c r="AW819" s="13" t="s">
        <v>32</v>
      </c>
      <c r="AX819" s="13" t="s">
        <v>76</v>
      </c>
      <c r="AY819" s="248" t="s">
        <v>116</v>
      </c>
    </row>
    <row r="820" s="13" customFormat="1">
      <c r="A820" s="13"/>
      <c r="B820" s="237"/>
      <c r="C820" s="238"/>
      <c r="D820" s="239" t="s">
        <v>196</v>
      </c>
      <c r="E820" s="240" t="s">
        <v>1</v>
      </c>
      <c r="F820" s="241" t="s">
        <v>914</v>
      </c>
      <c r="G820" s="238"/>
      <c r="H820" s="242">
        <v>0.089999999999999997</v>
      </c>
      <c r="I820" s="243"/>
      <c r="J820" s="238"/>
      <c r="K820" s="238"/>
      <c r="L820" s="244"/>
      <c r="M820" s="245"/>
      <c r="N820" s="246"/>
      <c r="O820" s="246"/>
      <c r="P820" s="246"/>
      <c r="Q820" s="246"/>
      <c r="R820" s="246"/>
      <c r="S820" s="246"/>
      <c r="T820" s="247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8" t="s">
        <v>196</v>
      </c>
      <c r="AU820" s="248" t="s">
        <v>86</v>
      </c>
      <c r="AV820" s="13" t="s">
        <v>86</v>
      </c>
      <c r="AW820" s="13" t="s">
        <v>32</v>
      </c>
      <c r="AX820" s="13" t="s">
        <v>76</v>
      </c>
      <c r="AY820" s="248" t="s">
        <v>116</v>
      </c>
    </row>
    <row r="821" s="13" customFormat="1">
      <c r="A821" s="13"/>
      <c r="B821" s="237"/>
      <c r="C821" s="238"/>
      <c r="D821" s="239" t="s">
        <v>196</v>
      </c>
      <c r="E821" s="240" t="s">
        <v>1</v>
      </c>
      <c r="F821" s="241" t="s">
        <v>944</v>
      </c>
      <c r="G821" s="238"/>
      <c r="H821" s="242">
        <v>0.28799999999999998</v>
      </c>
      <c r="I821" s="243"/>
      <c r="J821" s="238"/>
      <c r="K821" s="238"/>
      <c r="L821" s="244"/>
      <c r="M821" s="245"/>
      <c r="N821" s="246"/>
      <c r="O821" s="246"/>
      <c r="P821" s="246"/>
      <c r="Q821" s="246"/>
      <c r="R821" s="246"/>
      <c r="S821" s="246"/>
      <c r="T821" s="247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48" t="s">
        <v>196</v>
      </c>
      <c r="AU821" s="248" t="s">
        <v>86</v>
      </c>
      <c r="AV821" s="13" t="s">
        <v>86</v>
      </c>
      <c r="AW821" s="13" t="s">
        <v>32</v>
      </c>
      <c r="AX821" s="13" t="s">
        <v>76</v>
      </c>
      <c r="AY821" s="248" t="s">
        <v>116</v>
      </c>
    </row>
    <row r="822" s="13" customFormat="1">
      <c r="A822" s="13"/>
      <c r="B822" s="237"/>
      <c r="C822" s="238"/>
      <c r="D822" s="239" t="s">
        <v>196</v>
      </c>
      <c r="E822" s="240" t="s">
        <v>1</v>
      </c>
      <c r="F822" s="241" t="s">
        <v>918</v>
      </c>
      <c r="G822" s="238"/>
      <c r="H822" s="242">
        <v>0.17999999999999999</v>
      </c>
      <c r="I822" s="243"/>
      <c r="J822" s="238"/>
      <c r="K822" s="238"/>
      <c r="L822" s="244"/>
      <c r="M822" s="245"/>
      <c r="N822" s="246"/>
      <c r="O822" s="246"/>
      <c r="P822" s="246"/>
      <c r="Q822" s="246"/>
      <c r="R822" s="246"/>
      <c r="S822" s="246"/>
      <c r="T822" s="247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48" t="s">
        <v>196</v>
      </c>
      <c r="AU822" s="248" t="s">
        <v>86</v>
      </c>
      <c r="AV822" s="13" t="s">
        <v>86</v>
      </c>
      <c r="AW822" s="13" t="s">
        <v>32</v>
      </c>
      <c r="AX822" s="13" t="s">
        <v>76</v>
      </c>
      <c r="AY822" s="248" t="s">
        <v>116</v>
      </c>
    </row>
    <row r="823" s="13" customFormat="1">
      <c r="A823" s="13"/>
      <c r="B823" s="237"/>
      <c r="C823" s="238"/>
      <c r="D823" s="239" t="s">
        <v>196</v>
      </c>
      <c r="E823" s="240" t="s">
        <v>1</v>
      </c>
      <c r="F823" s="241" t="s">
        <v>945</v>
      </c>
      <c r="G823" s="238"/>
      <c r="H823" s="242">
        <v>0.32400000000000001</v>
      </c>
      <c r="I823" s="243"/>
      <c r="J823" s="238"/>
      <c r="K823" s="238"/>
      <c r="L823" s="244"/>
      <c r="M823" s="245"/>
      <c r="N823" s="246"/>
      <c r="O823" s="246"/>
      <c r="P823" s="246"/>
      <c r="Q823" s="246"/>
      <c r="R823" s="246"/>
      <c r="S823" s="246"/>
      <c r="T823" s="247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48" t="s">
        <v>196</v>
      </c>
      <c r="AU823" s="248" t="s">
        <v>86</v>
      </c>
      <c r="AV823" s="13" t="s">
        <v>86</v>
      </c>
      <c r="AW823" s="13" t="s">
        <v>32</v>
      </c>
      <c r="AX823" s="13" t="s">
        <v>76</v>
      </c>
      <c r="AY823" s="248" t="s">
        <v>116</v>
      </c>
    </row>
    <row r="824" s="15" customFormat="1">
      <c r="A824" s="15"/>
      <c r="B824" s="260"/>
      <c r="C824" s="261"/>
      <c r="D824" s="239" t="s">
        <v>196</v>
      </c>
      <c r="E824" s="262" t="s">
        <v>1</v>
      </c>
      <c r="F824" s="263" t="s">
        <v>946</v>
      </c>
      <c r="G824" s="261"/>
      <c r="H824" s="264">
        <v>2.8799999999999999</v>
      </c>
      <c r="I824" s="265"/>
      <c r="J824" s="261"/>
      <c r="K824" s="261"/>
      <c r="L824" s="266"/>
      <c r="M824" s="267"/>
      <c r="N824" s="268"/>
      <c r="O824" s="268"/>
      <c r="P824" s="268"/>
      <c r="Q824" s="268"/>
      <c r="R824" s="268"/>
      <c r="S824" s="268"/>
      <c r="T824" s="269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T824" s="270" t="s">
        <v>196</v>
      </c>
      <c r="AU824" s="270" t="s">
        <v>86</v>
      </c>
      <c r="AV824" s="15" t="s">
        <v>119</v>
      </c>
      <c r="AW824" s="15" t="s">
        <v>32</v>
      </c>
      <c r="AX824" s="15" t="s">
        <v>76</v>
      </c>
      <c r="AY824" s="270" t="s">
        <v>116</v>
      </c>
    </row>
    <row r="825" s="13" customFormat="1">
      <c r="A825" s="13"/>
      <c r="B825" s="237"/>
      <c r="C825" s="238"/>
      <c r="D825" s="239" t="s">
        <v>196</v>
      </c>
      <c r="E825" s="240" t="s">
        <v>1</v>
      </c>
      <c r="F825" s="241" t="s">
        <v>947</v>
      </c>
      <c r="G825" s="238"/>
      <c r="H825" s="242">
        <v>5.2469999999999999</v>
      </c>
      <c r="I825" s="243"/>
      <c r="J825" s="238"/>
      <c r="K825" s="238"/>
      <c r="L825" s="244"/>
      <c r="M825" s="245"/>
      <c r="N825" s="246"/>
      <c r="O825" s="246"/>
      <c r="P825" s="246"/>
      <c r="Q825" s="246"/>
      <c r="R825" s="246"/>
      <c r="S825" s="246"/>
      <c r="T825" s="247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48" t="s">
        <v>196</v>
      </c>
      <c r="AU825" s="248" t="s">
        <v>86</v>
      </c>
      <c r="AV825" s="13" t="s">
        <v>86</v>
      </c>
      <c r="AW825" s="13" t="s">
        <v>32</v>
      </c>
      <c r="AX825" s="13" t="s">
        <v>76</v>
      </c>
      <c r="AY825" s="248" t="s">
        <v>116</v>
      </c>
    </row>
    <row r="826" s="13" customFormat="1">
      <c r="A826" s="13"/>
      <c r="B826" s="237"/>
      <c r="C826" s="238"/>
      <c r="D826" s="239" t="s">
        <v>196</v>
      </c>
      <c r="E826" s="240" t="s">
        <v>1</v>
      </c>
      <c r="F826" s="241" t="s">
        <v>948</v>
      </c>
      <c r="G826" s="238"/>
      <c r="H826" s="242">
        <v>0.47999999999999998</v>
      </c>
      <c r="I826" s="243"/>
      <c r="J826" s="238"/>
      <c r="K826" s="238"/>
      <c r="L826" s="244"/>
      <c r="M826" s="245"/>
      <c r="N826" s="246"/>
      <c r="O826" s="246"/>
      <c r="P826" s="246"/>
      <c r="Q826" s="246"/>
      <c r="R826" s="246"/>
      <c r="S826" s="246"/>
      <c r="T826" s="247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48" t="s">
        <v>196</v>
      </c>
      <c r="AU826" s="248" t="s">
        <v>86</v>
      </c>
      <c r="AV826" s="13" t="s">
        <v>86</v>
      </c>
      <c r="AW826" s="13" t="s">
        <v>32</v>
      </c>
      <c r="AX826" s="13" t="s">
        <v>76</v>
      </c>
      <c r="AY826" s="248" t="s">
        <v>116</v>
      </c>
    </row>
    <row r="827" s="13" customFormat="1">
      <c r="A827" s="13"/>
      <c r="B827" s="237"/>
      <c r="C827" s="238"/>
      <c r="D827" s="239" t="s">
        <v>196</v>
      </c>
      <c r="E827" s="240" t="s">
        <v>1</v>
      </c>
      <c r="F827" s="241" t="s">
        <v>949</v>
      </c>
      <c r="G827" s="238"/>
      <c r="H827" s="242">
        <v>0.38400000000000001</v>
      </c>
      <c r="I827" s="243"/>
      <c r="J827" s="238"/>
      <c r="K827" s="238"/>
      <c r="L827" s="244"/>
      <c r="M827" s="245"/>
      <c r="N827" s="246"/>
      <c r="O827" s="246"/>
      <c r="P827" s="246"/>
      <c r="Q827" s="246"/>
      <c r="R827" s="246"/>
      <c r="S827" s="246"/>
      <c r="T827" s="247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48" t="s">
        <v>196</v>
      </c>
      <c r="AU827" s="248" t="s">
        <v>86</v>
      </c>
      <c r="AV827" s="13" t="s">
        <v>86</v>
      </c>
      <c r="AW827" s="13" t="s">
        <v>32</v>
      </c>
      <c r="AX827" s="13" t="s">
        <v>76</v>
      </c>
      <c r="AY827" s="248" t="s">
        <v>116</v>
      </c>
    </row>
    <row r="828" s="15" customFormat="1">
      <c r="A828" s="15"/>
      <c r="B828" s="260"/>
      <c r="C828" s="261"/>
      <c r="D828" s="239" t="s">
        <v>196</v>
      </c>
      <c r="E828" s="262" t="s">
        <v>1</v>
      </c>
      <c r="F828" s="263" t="s">
        <v>400</v>
      </c>
      <c r="G828" s="261"/>
      <c r="H828" s="264">
        <v>6.1110000000000007</v>
      </c>
      <c r="I828" s="265"/>
      <c r="J828" s="261"/>
      <c r="K828" s="261"/>
      <c r="L828" s="266"/>
      <c r="M828" s="267"/>
      <c r="N828" s="268"/>
      <c r="O828" s="268"/>
      <c r="P828" s="268"/>
      <c r="Q828" s="268"/>
      <c r="R828" s="268"/>
      <c r="S828" s="268"/>
      <c r="T828" s="269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T828" s="270" t="s">
        <v>196</v>
      </c>
      <c r="AU828" s="270" t="s">
        <v>86</v>
      </c>
      <c r="AV828" s="15" t="s">
        <v>119</v>
      </c>
      <c r="AW828" s="15" t="s">
        <v>32</v>
      </c>
      <c r="AX828" s="15" t="s">
        <v>76</v>
      </c>
      <c r="AY828" s="270" t="s">
        <v>116</v>
      </c>
    </row>
    <row r="829" s="14" customFormat="1">
      <c r="A829" s="14"/>
      <c r="B829" s="249"/>
      <c r="C829" s="250"/>
      <c r="D829" s="239" t="s">
        <v>196</v>
      </c>
      <c r="E829" s="251" t="s">
        <v>1</v>
      </c>
      <c r="F829" s="252" t="s">
        <v>201</v>
      </c>
      <c r="G829" s="250"/>
      <c r="H829" s="253">
        <v>621.35599999999999</v>
      </c>
      <c r="I829" s="254"/>
      <c r="J829" s="250"/>
      <c r="K829" s="250"/>
      <c r="L829" s="255"/>
      <c r="M829" s="256"/>
      <c r="N829" s="257"/>
      <c r="O829" s="257"/>
      <c r="P829" s="257"/>
      <c r="Q829" s="257"/>
      <c r="R829" s="257"/>
      <c r="S829" s="257"/>
      <c r="T829" s="258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59" t="s">
        <v>196</v>
      </c>
      <c r="AU829" s="259" t="s">
        <v>86</v>
      </c>
      <c r="AV829" s="14" t="s">
        <v>126</v>
      </c>
      <c r="AW829" s="14" t="s">
        <v>32</v>
      </c>
      <c r="AX829" s="14" t="s">
        <v>81</v>
      </c>
      <c r="AY829" s="259" t="s">
        <v>116</v>
      </c>
    </row>
    <row r="830" s="2" customFormat="1" ht="24.15" customHeight="1">
      <c r="A830" s="38"/>
      <c r="B830" s="39"/>
      <c r="C830" s="216" t="s">
        <v>950</v>
      </c>
      <c r="D830" s="216" t="s">
        <v>120</v>
      </c>
      <c r="E830" s="217" t="s">
        <v>951</v>
      </c>
      <c r="F830" s="218" t="s">
        <v>952</v>
      </c>
      <c r="G830" s="219" t="s">
        <v>262</v>
      </c>
      <c r="H830" s="220">
        <v>621.35599999999999</v>
      </c>
      <c r="I830" s="221"/>
      <c r="J830" s="222">
        <f>ROUND(I830*H830,2)</f>
        <v>0</v>
      </c>
      <c r="K830" s="223"/>
      <c r="L830" s="44"/>
      <c r="M830" s="224" t="s">
        <v>1</v>
      </c>
      <c r="N830" s="225" t="s">
        <v>41</v>
      </c>
      <c r="O830" s="91"/>
      <c r="P830" s="226">
        <f>O830*H830</f>
        <v>0</v>
      </c>
      <c r="Q830" s="226">
        <v>0</v>
      </c>
      <c r="R830" s="226">
        <f>Q830*H830</f>
        <v>0</v>
      </c>
      <c r="S830" s="226">
        <v>0</v>
      </c>
      <c r="T830" s="227">
        <f>S830*H830</f>
        <v>0</v>
      </c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R830" s="228" t="s">
        <v>126</v>
      </c>
      <c r="AT830" s="228" t="s">
        <v>120</v>
      </c>
      <c r="AU830" s="228" t="s">
        <v>86</v>
      </c>
      <c r="AY830" s="17" t="s">
        <v>116</v>
      </c>
      <c r="BE830" s="229">
        <f>IF(N830="základní",J830,0)</f>
        <v>0</v>
      </c>
      <c r="BF830" s="229">
        <f>IF(N830="snížená",J830,0)</f>
        <v>0</v>
      </c>
      <c r="BG830" s="229">
        <f>IF(N830="zákl. přenesená",J830,0)</f>
        <v>0</v>
      </c>
      <c r="BH830" s="229">
        <f>IF(N830="sníž. přenesená",J830,0)</f>
        <v>0</v>
      </c>
      <c r="BI830" s="229">
        <f>IF(N830="nulová",J830,0)</f>
        <v>0</v>
      </c>
      <c r="BJ830" s="17" t="s">
        <v>81</v>
      </c>
      <c r="BK830" s="229">
        <f>ROUND(I830*H830,2)</f>
        <v>0</v>
      </c>
      <c r="BL830" s="17" t="s">
        <v>126</v>
      </c>
      <c r="BM830" s="228" t="s">
        <v>953</v>
      </c>
    </row>
    <row r="831" s="2" customFormat="1" ht="24.15" customHeight="1">
      <c r="A831" s="38"/>
      <c r="B831" s="39"/>
      <c r="C831" s="216" t="s">
        <v>954</v>
      </c>
      <c r="D831" s="216" t="s">
        <v>120</v>
      </c>
      <c r="E831" s="217" t="s">
        <v>955</v>
      </c>
      <c r="F831" s="218" t="s">
        <v>956</v>
      </c>
      <c r="G831" s="219" t="s">
        <v>262</v>
      </c>
      <c r="H831" s="220">
        <v>578.846</v>
      </c>
      <c r="I831" s="221"/>
      <c r="J831" s="222">
        <f>ROUND(I831*H831,2)</f>
        <v>0</v>
      </c>
      <c r="K831" s="223"/>
      <c r="L831" s="44"/>
      <c r="M831" s="224" t="s">
        <v>1</v>
      </c>
      <c r="N831" s="225" t="s">
        <v>41</v>
      </c>
      <c r="O831" s="91"/>
      <c r="P831" s="226">
        <f>O831*H831</f>
        <v>0</v>
      </c>
      <c r="Q831" s="226">
        <v>0.00088000000000000003</v>
      </c>
      <c r="R831" s="226">
        <f>Q831*H831</f>
        <v>0.50938448000000003</v>
      </c>
      <c r="S831" s="226">
        <v>0</v>
      </c>
      <c r="T831" s="227">
        <f>S831*H831</f>
        <v>0</v>
      </c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R831" s="228" t="s">
        <v>126</v>
      </c>
      <c r="AT831" s="228" t="s">
        <v>120</v>
      </c>
      <c r="AU831" s="228" t="s">
        <v>86</v>
      </c>
      <c r="AY831" s="17" t="s">
        <v>116</v>
      </c>
      <c r="BE831" s="229">
        <f>IF(N831="základní",J831,0)</f>
        <v>0</v>
      </c>
      <c r="BF831" s="229">
        <f>IF(N831="snížená",J831,0)</f>
        <v>0</v>
      </c>
      <c r="BG831" s="229">
        <f>IF(N831="zákl. přenesená",J831,0)</f>
        <v>0</v>
      </c>
      <c r="BH831" s="229">
        <f>IF(N831="sníž. přenesená",J831,0)</f>
        <v>0</v>
      </c>
      <c r="BI831" s="229">
        <f>IF(N831="nulová",J831,0)</f>
        <v>0</v>
      </c>
      <c r="BJ831" s="17" t="s">
        <v>81</v>
      </c>
      <c r="BK831" s="229">
        <f>ROUND(I831*H831,2)</f>
        <v>0</v>
      </c>
      <c r="BL831" s="17" t="s">
        <v>126</v>
      </c>
      <c r="BM831" s="228" t="s">
        <v>957</v>
      </c>
    </row>
    <row r="832" s="13" customFormat="1">
      <c r="A832" s="13"/>
      <c r="B832" s="237"/>
      <c r="C832" s="238"/>
      <c r="D832" s="239" t="s">
        <v>196</v>
      </c>
      <c r="E832" s="240" t="s">
        <v>1</v>
      </c>
      <c r="F832" s="241" t="s">
        <v>958</v>
      </c>
      <c r="G832" s="238"/>
      <c r="H832" s="242">
        <v>206.167</v>
      </c>
      <c r="I832" s="243"/>
      <c r="J832" s="238"/>
      <c r="K832" s="238"/>
      <c r="L832" s="244"/>
      <c r="M832" s="245"/>
      <c r="N832" s="246"/>
      <c r="O832" s="246"/>
      <c r="P832" s="246"/>
      <c r="Q832" s="246"/>
      <c r="R832" s="246"/>
      <c r="S832" s="246"/>
      <c r="T832" s="247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48" t="s">
        <v>196</v>
      </c>
      <c r="AU832" s="248" t="s">
        <v>86</v>
      </c>
      <c r="AV832" s="13" t="s">
        <v>86</v>
      </c>
      <c r="AW832" s="13" t="s">
        <v>32</v>
      </c>
      <c r="AX832" s="13" t="s">
        <v>76</v>
      </c>
      <c r="AY832" s="248" t="s">
        <v>116</v>
      </c>
    </row>
    <row r="833" s="13" customFormat="1">
      <c r="A833" s="13"/>
      <c r="B833" s="237"/>
      <c r="C833" s="238"/>
      <c r="D833" s="239" t="s">
        <v>196</v>
      </c>
      <c r="E833" s="240" t="s">
        <v>1</v>
      </c>
      <c r="F833" s="241" t="s">
        <v>959</v>
      </c>
      <c r="G833" s="238"/>
      <c r="H833" s="242">
        <v>183.71600000000001</v>
      </c>
      <c r="I833" s="243"/>
      <c r="J833" s="238"/>
      <c r="K833" s="238"/>
      <c r="L833" s="244"/>
      <c r="M833" s="245"/>
      <c r="N833" s="246"/>
      <c r="O833" s="246"/>
      <c r="P833" s="246"/>
      <c r="Q833" s="246"/>
      <c r="R833" s="246"/>
      <c r="S833" s="246"/>
      <c r="T833" s="247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48" t="s">
        <v>196</v>
      </c>
      <c r="AU833" s="248" t="s">
        <v>86</v>
      </c>
      <c r="AV833" s="13" t="s">
        <v>86</v>
      </c>
      <c r="AW833" s="13" t="s">
        <v>32</v>
      </c>
      <c r="AX833" s="13" t="s">
        <v>76</v>
      </c>
      <c r="AY833" s="248" t="s">
        <v>116</v>
      </c>
    </row>
    <row r="834" s="13" customFormat="1">
      <c r="A834" s="13"/>
      <c r="B834" s="237"/>
      <c r="C834" s="238"/>
      <c r="D834" s="239" t="s">
        <v>196</v>
      </c>
      <c r="E834" s="240" t="s">
        <v>1</v>
      </c>
      <c r="F834" s="241" t="s">
        <v>960</v>
      </c>
      <c r="G834" s="238"/>
      <c r="H834" s="242">
        <v>183.71600000000001</v>
      </c>
      <c r="I834" s="243"/>
      <c r="J834" s="238"/>
      <c r="K834" s="238"/>
      <c r="L834" s="244"/>
      <c r="M834" s="245"/>
      <c r="N834" s="246"/>
      <c r="O834" s="246"/>
      <c r="P834" s="246"/>
      <c r="Q834" s="246"/>
      <c r="R834" s="246"/>
      <c r="S834" s="246"/>
      <c r="T834" s="247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48" t="s">
        <v>196</v>
      </c>
      <c r="AU834" s="248" t="s">
        <v>86</v>
      </c>
      <c r="AV834" s="13" t="s">
        <v>86</v>
      </c>
      <c r="AW834" s="13" t="s">
        <v>32</v>
      </c>
      <c r="AX834" s="13" t="s">
        <v>76</v>
      </c>
      <c r="AY834" s="248" t="s">
        <v>116</v>
      </c>
    </row>
    <row r="835" s="13" customFormat="1">
      <c r="A835" s="13"/>
      <c r="B835" s="237"/>
      <c r="C835" s="238"/>
      <c r="D835" s="239" t="s">
        <v>196</v>
      </c>
      <c r="E835" s="240" t="s">
        <v>1</v>
      </c>
      <c r="F835" s="241" t="s">
        <v>961</v>
      </c>
      <c r="G835" s="238"/>
      <c r="H835" s="242">
        <v>5.2469999999999999</v>
      </c>
      <c r="I835" s="243"/>
      <c r="J835" s="238"/>
      <c r="K835" s="238"/>
      <c r="L835" s="244"/>
      <c r="M835" s="245"/>
      <c r="N835" s="246"/>
      <c r="O835" s="246"/>
      <c r="P835" s="246"/>
      <c r="Q835" s="246"/>
      <c r="R835" s="246"/>
      <c r="S835" s="246"/>
      <c r="T835" s="247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48" t="s">
        <v>196</v>
      </c>
      <c r="AU835" s="248" t="s">
        <v>86</v>
      </c>
      <c r="AV835" s="13" t="s">
        <v>86</v>
      </c>
      <c r="AW835" s="13" t="s">
        <v>32</v>
      </c>
      <c r="AX835" s="13" t="s">
        <v>76</v>
      </c>
      <c r="AY835" s="248" t="s">
        <v>116</v>
      </c>
    </row>
    <row r="836" s="14" customFormat="1">
      <c r="A836" s="14"/>
      <c r="B836" s="249"/>
      <c r="C836" s="250"/>
      <c r="D836" s="239" t="s">
        <v>196</v>
      </c>
      <c r="E836" s="251" t="s">
        <v>1</v>
      </c>
      <c r="F836" s="252" t="s">
        <v>201</v>
      </c>
      <c r="G836" s="250"/>
      <c r="H836" s="253">
        <v>578.846</v>
      </c>
      <c r="I836" s="254"/>
      <c r="J836" s="250"/>
      <c r="K836" s="250"/>
      <c r="L836" s="255"/>
      <c r="M836" s="256"/>
      <c r="N836" s="257"/>
      <c r="O836" s="257"/>
      <c r="P836" s="257"/>
      <c r="Q836" s="257"/>
      <c r="R836" s="257"/>
      <c r="S836" s="257"/>
      <c r="T836" s="258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59" t="s">
        <v>196</v>
      </c>
      <c r="AU836" s="259" t="s">
        <v>86</v>
      </c>
      <c r="AV836" s="14" t="s">
        <v>126</v>
      </c>
      <c r="AW836" s="14" t="s">
        <v>32</v>
      </c>
      <c r="AX836" s="14" t="s">
        <v>81</v>
      </c>
      <c r="AY836" s="259" t="s">
        <v>116</v>
      </c>
    </row>
    <row r="837" s="2" customFormat="1" ht="24.15" customHeight="1">
      <c r="A837" s="38"/>
      <c r="B837" s="39"/>
      <c r="C837" s="216" t="s">
        <v>962</v>
      </c>
      <c r="D837" s="216" t="s">
        <v>120</v>
      </c>
      <c r="E837" s="217" t="s">
        <v>963</v>
      </c>
      <c r="F837" s="218" t="s">
        <v>964</v>
      </c>
      <c r="G837" s="219" t="s">
        <v>262</v>
      </c>
      <c r="H837" s="220">
        <v>578.846</v>
      </c>
      <c r="I837" s="221"/>
      <c r="J837" s="222">
        <f>ROUND(I837*H837,2)</f>
        <v>0</v>
      </c>
      <c r="K837" s="223"/>
      <c r="L837" s="44"/>
      <c r="M837" s="224" t="s">
        <v>1</v>
      </c>
      <c r="N837" s="225" t="s">
        <v>41</v>
      </c>
      <c r="O837" s="91"/>
      <c r="P837" s="226">
        <f>O837*H837</f>
        <v>0</v>
      </c>
      <c r="Q837" s="226">
        <v>0</v>
      </c>
      <c r="R837" s="226">
        <f>Q837*H837</f>
        <v>0</v>
      </c>
      <c r="S837" s="226">
        <v>0</v>
      </c>
      <c r="T837" s="227">
        <f>S837*H837</f>
        <v>0</v>
      </c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R837" s="228" t="s">
        <v>126</v>
      </c>
      <c r="AT837" s="228" t="s">
        <v>120</v>
      </c>
      <c r="AU837" s="228" t="s">
        <v>86</v>
      </c>
      <c r="AY837" s="17" t="s">
        <v>116</v>
      </c>
      <c r="BE837" s="229">
        <f>IF(N837="základní",J837,0)</f>
        <v>0</v>
      </c>
      <c r="BF837" s="229">
        <f>IF(N837="snížená",J837,0)</f>
        <v>0</v>
      </c>
      <c r="BG837" s="229">
        <f>IF(N837="zákl. přenesená",J837,0)</f>
        <v>0</v>
      </c>
      <c r="BH837" s="229">
        <f>IF(N837="sníž. přenesená",J837,0)</f>
        <v>0</v>
      </c>
      <c r="BI837" s="229">
        <f>IF(N837="nulová",J837,0)</f>
        <v>0</v>
      </c>
      <c r="BJ837" s="17" t="s">
        <v>81</v>
      </c>
      <c r="BK837" s="229">
        <f>ROUND(I837*H837,2)</f>
        <v>0</v>
      </c>
      <c r="BL837" s="17" t="s">
        <v>126</v>
      </c>
      <c r="BM837" s="228" t="s">
        <v>965</v>
      </c>
    </row>
    <row r="838" s="2" customFormat="1" ht="24.15" customHeight="1">
      <c r="A838" s="38"/>
      <c r="B838" s="39"/>
      <c r="C838" s="216" t="s">
        <v>966</v>
      </c>
      <c r="D838" s="216" t="s">
        <v>120</v>
      </c>
      <c r="E838" s="217" t="s">
        <v>967</v>
      </c>
      <c r="F838" s="218" t="s">
        <v>968</v>
      </c>
      <c r="G838" s="219" t="s">
        <v>697</v>
      </c>
      <c r="H838" s="220">
        <v>11.960000000000001</v>
      </c>
      <c r="I838" s="221"/>
      <c r="J838" s="222">
        <f>ROUND(I838*H838,2)</f>
        <v>0</v>
      </c>
      <c r="K838" s="223"/>
      <c r="L838" s="44"/>
      <c r="M838" s="224" t="s">
        <v>1</v>
      </c>
      <c r="N838" s="225" t="s">
        <v>41</v>
      </c>
      <c r="O838" s="91"/>
      <c r="P838" s="226">
        <f>O838*H838</f>
        <v>0</v>
      </c>
      <c r="Q838" s="226">
        <v>0</v>
      </c>
      <c r="R838" s="226">
        <f>Q838*H838</f>
        <v>0</v>
      </c>
      <c r="S838" s="226">
        <v>0</v>
      </c>
      <c r="T838" s="227">
        <f>S838*H838</f>
        <v>0</v>
      </c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R838" s="228" t="s">
        <v>126</v>
      </c>
      <c r="AT838" s="228" t="s">
        <v>120</v>
      </c>
      <c r="AU838" s="228" t="s">
        <v>86</v>
      </c>
      <c r="AY838" s="17" t="s">
        <v>116</v>
      </c>
      <c r="BE838" s="229">
        <f>IF(N838="základní",J838,0)</f>
        <v>0</v>
      </c>
      <c r="BF838" s="229">
        <f>IF(N838="snížená",J838,0)</f>
        <v>0</v>
      </c>
      <c r="BG838" s="229">
        <f>IF(N838="zákl. přenesená",J838,0)</f>
        <v>0</v>
      </c>
      <c r="BH838" s="229">
        <f>IF(N838="sníž. přenesená",J838,0)</f>
        <v>0</v>
      </c>
      <c r="BI838" s="229">
        <f>IF(N838="nulová",J838,0)</f>
        <v>0</v>
      </c>
      <c r="BJ838" s="17" t="s">
        <v>81</v>
      </c>
      <c r="BK838" s="229">
        <f>ROUND(I838*H838,2)</f>
        <v>0</v>
      </c>
      <c r="BL838" s="17" t="s">
        <v>126</v>
      </c>
      <c r="BM838" s="228" t="s">
        <v>969</v>
      </c>
    </row>
    <row r="839" s="13" customFormat="1">
      <c r="A839" s="13"/>
      <c r="B839" s="237"/>
      <c r="C839" s="238"/>
      <c r="D839" s="239" t="s">
        <v>196</v>
      </c>
      <c r="E839" s="240" t="s">
        <v>1</v>
      </c>
      <c r="F839" s="241" t="s">
        <v>970</v>
      </c>
      <c r="G839" s="238"/>
      <c r="H839" s="242">
        <v>7.5599999999999996</v>
      </c>
      <c r="I839" s="243"/>
      <c r="J839" s="238"/>
      <c r="K839" s="238"/>
      <c r="L839" s="244"/>
      <c r="M839" s="245"/>
      <c r="N839" s="246"/>
      <c r="O839" s="246"/>
      <c r="P839" s="246"/>
      <c r="Q839" s="246"/>
      <c r="R839" s="246"/>
      <c r="S839" s="246"/>
      <c r="T839" s="247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48" t="s">
        <v>196</v>
      </c>
      <c r="AU839" s="248" t="s">
        <v>86</v>
      </c>
      <c r="AV839" s="13" t="s">
        <v>86</v>
      </c>
      <c r="AW839" s="13" t="s">
        <v>32</v>
      </c>
      <c r="AX839" s="13" t="s">
        <v>76</v>
      </c>
      <c r="AY839" s="248" t="s">
        <v>116</v>
      </c>
    </row>
    <row r="840" s="13" customFormat="1">
      <c r="A840" s="13"/>
      <c r="B840" s="237"/>
      <c r="C840" s="238"/>
      <c r="D840" s="239" t="s">
        <v>196</v>
      </c>
      <c r="E840" s="240" t="s">
        <v>1</v>
      </c>
      <c r="F840" s="241" t="s">
        <v>971</v>
      </c>
      <c r="G840" s="238"/>
      <c r="H840" s="242">
        <v>4.4000000000000004</v>
      </c>
      <c r="I840" s="243"/>
      <c r="J840" s="238"/>
      <c r="K840" s="238"/>
      <c r="L840" s="244"/>
      <c r="M840" s="245"/>
      <c r="N840" s="246"/>
      <c r="O840" s="246"/>
      <c r="P840" s="246"/>
      <c r="Q840" s="246"/>
      <c r="R840" s="246"/>
      <c r="S840" s="246"/>
      <c r="T840" s="247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48" t="s">
        <v>196</v>
      </c>
      <c r="AU840" s="248" t="s">
        <v>86</v>
      </c>
      <c r="AV840" s="13" t="s">
        <v>86</v>
      </c>
      <c r="AW840" s="13" t="s">
        <v>32</v>
      </c>
      <c r="AX840" s="13" t="s">
        <v>76</v>
      </c>
      <c r="AY840" s="248" t="s">
        <v>116</v>
      </c>
    </row>
    <row r="841" s="14" customFormat="1">
      <c r="A841" s="14"/>
      <c r="B841" s="249"/>
      <c r="C841" s="250"/>
      <c r="D841" s="239" t="s">
        <v>196</v>
      </c>
      <c r="E841" s="251" t="s">
        <v>1</v>
      </c>
      <c r="F841" s="252" t="s">
        <v>201</v>
      </c>
      <c r="G841" s="250"/>
      <c r="H841" s="253">
        <v>11.960000000000001</v>
      </c>
      <c r="I841" s="254"/>
      <c r="J841" s="250"/>
      <c r="K841" s="250"/>
      <c r="L841" s="255"/>
      <c r="M841" s="256"/>
      <c r="N841" s="257"/>
      <c r="O841" s="257"/>
      <c r="P841" s="257"/>
      <c r="Q841" s="257"/>
      <c r="R841" s="257"/>
      <c r="S841" s="257"/>
      <c r="T841" s="258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59" t="s">
        <v>196</v>
      </c>
      <c r="AU841" s="259" t="s">
        <v>86</v>
      </c>
      <c r="AV841" s="14" t="s">
        <v>126</v>
      </c>
      <c r="AW841" s="14" t="s">
        <v>32</v>
      </c>
      <c r="AX841" s="14" t="s">
        <v>81</v>
      </c>
      <c r="AY841" s="259" t="s">
        <v>116</v>
      </c>
    </row>
    <row r="842" s="2" customFormat="1" ht="49.05" customHeight="1">
      <c r="A842" s="38"/>
      <c r="B842" s="39"/>
      <c r="C842" s="216" t="s">
        <v>972</v>
      </c>
      <c r="D842" s="216" t="s">
        <v>120</v>
      </c>
      <c r="E842" s="217" t="s">
        <v>973</v>
      </c>
      <c r="F842" s="218" t="s">
        <v>974</v>
      </c>
      <c r="G842" s="219" t="s">
        <v>262</v>
      </c>
      <c r="H842" s="220">
        <v>126.682</v>
      </c>
      <c r="I842" s="221"/>
      <c r="J842" s="222">
        <f>ROUND(I842*H842,2)</f>
        <v>0</v>
      </c>
      <c r="K842" s="223"/>
      <c r="L842" s="44"/>
      <c r="M842" s="224" t="s">
        <v>1</v>
      </c>
      <c r="N842" s="225" t="s">
        <v>41</v>
      </c>
      <c r="O842" s="91"/>
      <c r="P842" s="226">
        <f>O842*H842</f>
        <v>0</v>
      </c>
      <c r="Q842" s="226">
        <v>0.0097300000000000008</v>
      </c>
      <c r="R842" s="226">
        <f>Q842*H842</f>
        <v>1.2326158600000001</v>
      </c>
      <c r="S842" s="226">
        <v>0</v>
      </c>
      <c r="T842" s="227">
        <f>S842*H842</f>
        <v>0</v>
      </c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R842" s="228" t="s">
        <v>126</v>
      </c>
      <c r="AT842" s="228" t="s">
        <v>120</v>
      </c>
      <c r="AU842" s="228" t="s">
        <v>86</v>
      </c>
      <c r="AY842" s="17" t="s">
        <v>116</v>
      </c>
      <c r="BE842" s="229">
        <f>IF(N842="základní",J842,0)</f>
        <v>0</v>
      </c>
      <c r="BF842" s="229">
        <f>IF(N842="snížená",J842,0)</f>
        <v>0</v>
      </c>
      <c r="BG842" s="229">
        <f>IF(N842="zákl. přenesená",J842,0)</f>
        <v>0</v>
      </c>
      <c r="BH842" s="229">
        <f>IF(N842="sníž. přenesená",J842,0)</f>
        <v>0</v>
      </c>
      <c r="BI842" s="229">
        <f>IF(N842="nulová",J842,0)</f>
        <v>0</v>
      </c>
      <c r="BJ842" s="17" t="s">
        <v>81</v>
      </c>
      <c r="BK842" s="229">
        <f>ROUND(I842*H842,2)</f>
        <v>0</v>
      </c>
      <c r="BL842" s="17" t="s">
        <v>126</v>
      </c>
      <c r="BM842" s="228" t="s">
        <v>975</v>
      </c>
    </row>
    <row r="843" s="13" customFormat="1">
      <c r="A843" s="13"/>
      <c r="B843" s="237"/>
      <c r="C843" s="238"/>
      <c r="D843" s="239" t="s">
        <v>196</v>
      </c>
      <c r="E843" s="240" t="s">
        <v>1</v>
      </c>
      <c r="F843" s="241" t="s">
        <v>976</v>
      </c>
      <c r="G843" s="238"/>
      <c r="H843" s="242">
        <v>133.40799999999999</v>
      </c>
      <c r="I843" s="243"/>
      <c r="J843" s="238"/>
      <c r="K843" s="238"/>
      <c r="L843" s="244"/>
      <c r="M843" s="245"/>
      <c r="N843" s="246"/>
      <c r="O843" s="246"/>
      <c r="P843" s="246"/>
      <c r="Q843" s="246"/>
      <c r="R843" s="246"/>
      <c r="S843" s="246"/>
      <c r="T843" s="247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48" t="s">
        <v>196</v>
      </c>
      <c r="AU843" s="248" t="s">
        <v>86</v>
      </c>
      <c r="AV843" s="13" t="s">
        <v>86</v>
      </c>
      <c r="AW843" s="13" t="s">
        <v>32</v>
      </c>
      <c r="AX843" s="13" t="s">
        <v>76</v>
      </c>
      <c r="AY843" s="248" t="s">
        <v>116</v>
      </c>
    </row>
    <row r="844" s="13" customFormat="1">
      <c r="A844" s="13"/>
      <c r="B844" s="237"/>
      <c r="C844" s="238"/>
      <c r="D844" s="239" t="s">
        <v>196</v>
      </c>
      <c r="E844" s="240" t="s">
        <v>1</v>
      </c>
      <c r="F844" s="241" t="s">
        <v>977</v>
      </c>
      <c r="G844" s="238"/>
      <c r="H844" s="242">
        <v>-6.726</v>
      </c>
      <c r="I844" s="243"/>
      <c r="J844" s="238"/>
      <c r="K844" s="238"/>
      <c r="L844" s="244"/>
      <c r="M844" s="245"/>
      <c r="N844" s="246"/>
      <c r="O844" s="246"/>
      <c r="P844" s="246"/>
      <c r="Q844" s="246"/>
      <c r="R844" s="246"/>
      <c r="S844" s="246"/>
      <c r="T844" s="247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48" t="s">
        <v>196</v>
      </c>
      <c r="AU844" s="248" t="s">
        <v>86</v>
      </c>
      <c r="AV844" s="13" t="s">
        <v>86</v>
      </c>
      <c r="AW844" s="13" t="s">
        <v>32</v>
      </c>
      <c r="AX844" s="13" t="s">
        <v>76</v>
      </c>
      <c r="AY844" s="248" t="s">
        <v>116</v>
      </c>
    </row>
    <row r="845" s="14" customFormat="1">
      <c r="A845" s="14"/>
      <c r="B845" s="249"/>
      <c r="C845" s="250"/>
      <c r="D845" s="239" t="s">
        <v>196</v>
      </c>
      <c r="E845" s="251" t="s">
        <v>1</v>
      </c>
      <c r="F845" s="252" t="s">
        <v>201</v>
      </c>
      <c r="G845" s="250"/>
      <c r="H845" s="253">
        <v>126.68199999999999</v>
      </c>
      <c r="I845" s="254"/>
      <c r="J845" s="250"/>
      <c r="K845" s="250"/>
      <c r="L845" s="255"/>
      <c r="M845" s="256"/>
      <c r="N845" s="257"/>
      <c r="O845" s="257"/>
      <c r="P845" s="257"/>
      <c r="Q845" s="257"/>
      <c r="R845" s="257"/>
      <c r="S845" s="257"/>
      <c r="T845" s="258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59" t="s">
        <v>196</v>
      </c>
      <c r="AU845" s="259" t="s">
        <v>86</v>
      </c>
      <c r="AV845" s="14" t="s">
        <v>126</v>
      </c>
      <c r="AW845" s="14" t="s">
        <v>32</v>
      </c>
      <c r="AX845" s="14" t="s">
        <v>81</v>
      </c>
      <c r="AY845" s="259" t="s">
        <v>116</v>
      </c>
    </row>
    <row r="846" s="2" customFormat="1" ht="14.4" customHeight="1">
      <c r="A846" s="38"/>
      <c r="B846" s="39"/>
      <c r="C846" s="216" t="s">
        <v>978</v>
      </c>
      <c r="D846" s="216" t="s">
        <v>120</v>
      </c>
      <c r="E846" s="217" t="s">
        <v>979</v>
      </c>
      <c r="F846" s="218" t="s">
        <v>980</v>
      </c>
      <c r="G846" s="219" t="s">
        <v>256</v>
      </c>
      <c r="H846" s="220">
        <v>6.8390000000000004</v>
      </c>
      <c r="I846" s="221"/>
      <c r="J846" s="222">
        <f>ROUND(I846*H846,2)</f>
        <v>0</v>
      </c>
      <c r="K846" s="223"/>
      <c r="L846" s="44"/>
      <c r="M846" s="224" t="s">
        <v>1</v>
      </c>
      <c r="N846" s="225" t="s">
        <v>41</v>
      </c>
      <c r="O846" s="91"/>
      <c r="P846" s="226">
        <f>O846*H846</f>
        <v>0</v>
      </c>
      <c r="Q846" s="226">
        <v>1.0551600000000001</v>
      </c>
      <c r="R846" s="226">
        <f>Q846*H846</f>
        <v>7.2162392400000011</v>
      </c>
      <c r="S846" s="226">
        <v>0</v>
      </c>
      <c r="T846" s="227">
        <f>S846*H846</f>
        <v>0</v>
      </c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R846" s="228" t="s">
        <v>126</v>
      </c>
      <c r="AT846" s="228" t="s">
        <v>120</v>
      </c>
      <c r="AU846" s="228" t="s">
        <v>86</v>
      </c>
      <c r="AY846" s="17" t="s">
        <v>116</v>
      </c>
      <c r="BE846" s="229">
        <f>IF(N846="základní",J846,0)</f>
        <v>0</v>
      </c>
      <c r="BF846" s="229">
        <f>IF(N846="snížená",J846,0)</f>
        <v>0</v>
      </c>
      <c r="BG846" s="229">
        <f>IF(N846="zákl. přenesená",J846,0)</f>
        <v>0</v>
      </c>
      <c r="BH846" s="229">
        <f>IF(N846="sníž. přenesená",J846,0)</f>
        <v>0</v>
      </c>
      <c r="BI846" s="229">
        <f>IF(N846="nulová",J846,0)</f>
        <v>0</v>
      </c>
      <c r="BJ846" s="17" t="s">
        <v>81</v>
      </c>
      <c r="BK846" s="229">
        <f>ROUND(I846*H846,2)</f>
        <v>0</v>
      </c>
      <c r="BL846" s="17" t="s">
        <v>126</v>
      </c>
      <c r="BM846" s="228" t="s">
        <v>981</v>
      </c>
    </row>
    <row r="847" s="13" customFormat="1">
      <c r="A847" s="13"/>
      <c r="B847" s="237"/>
      <c r="C847" s="238"/>
      <c r="D847" s="239" t="s">
        <v>196</v>
      </c>
      <c r="E847" s="240" t="s">
        <v>1</v>
      </c>
      <c r="F847" s="241" t="s">
        <v>982</v>
      </c>
      <c r="G847" s="238"/>
      <c r="H847" s="242">
        <v>2.266</v>
      </c>
      <c r="I847" s="243"/>
      <c r="J847" s="238"/>
      <c r="K847" s="238"/>
      <c r="L847" s="244"/>
      <c r="M847" s="245"/>
      <c r="N847" s="246"/>
      <c r="O847" s="246"/>
      <c r="P847" s="246"/>
      <c r="Q847" s="246"/>
      <c r="R847" s="246"/>
      <c r="S847" s="246"/>
      <c r="T847" s="247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48" t="s">
        <v>196</v>
      </c>
      <c r="AU847" s="248" t="s">
        <v>86</v>
      </c>
      <c r="AV847" s="13" t="s">
        <v>86</v>
      </c>
      <c r="AW847" s="13" t="s">
        <v>32</v>
      </c>
      <c r="AX847" s="13" t="s">
        <v>76</v>
      </c>
      <c r="AY847" s="248" t="s">
        <v>116</v>
      </c>
    </row>
    <row r="848" s="13" customFormat="1">
      <c r="A848" s="13"/>
      <c r="B848" s="237"/>
      <c r="C848" s="238"/>
      <c r="D848" s="239" t="s">
        <v>196</v>
      </c>
      <c r="E848" s="240" t="s">
        <v>1</v>
      </c>
      <c r="F848" s="241" t="s">
        <v>983</v>
      </c>
      <c r="G848" s="238"/>
      <c r="H848" s="242">
        <v>2.0680000000000001</v>
      </c>
      <c r="I848" s="243"/>
      <c r="J848" s="238"/>
      <c r="K848" s="238"/>
      <c r="L848" s="244"/>
      <c r="M848" s="245"/>
      <c r="N848" s="246"/>
      <c r="O848" s="246"/>
      <c r="P848" s="246"/>
      <c r="Q848" s="246"/>
      <c r="R848" s="246"/>
      <c r="S848" s="246"/>
      <c r="T848" s="247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48" t="s">
        <v>196</v>
      </c>
      <c r="AU848" s="248" t="s">
        <v>86</v>
      </c>
      <c r="AV848" s="13" t="s">
        <v>86</v>
      </c>
      <c r="AW848" s="13" t="s">
        <v>32</v>
      </c>
      <c r="AX848" s="13" t="s">
        <v>76</v>
      </c>
      <c r="AY848" s="248" t="s">
        <v>116</v>
      </c>
    </row>
    <row r="849" s="13" customFormat="1">
      <c r="A849" s="13"/>
      <c r="B849" s="237"/>
      <c r="C849" s="238"/>
      <c r="D849" s="239" t="s">
        <v>196</v>
      </c>
      <c r="E849" s="240" t="s">
        <v>1</v>
      </c>
      <c r="F849" s="241" t="s">
        <v>984</v>
      </c>
      <c r="G849" s="238"/>
      <c r="H849" s="242">
        <v>2.5049999999999999</v>
      </c>
      <c r="I849" s="243"/>
      <c r="J849" s="238"/>
      <c r="K849" s="238"/>
      <c r="L849" s="244"/>
      <c r="M849" s="245"/>
      <c r="N849" s="246"/>
      <c r="O849" s="246"/>
      <c r="P849" s="246"/>
      <c r="Q849" s="246"/>
      <c r="R849" s="246"/>
      <c r="S849" s="246"/>
      <c r="T849" s="247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48" t="s">
        <v>196</v>
      </c>
      <c r="AU849" s="248" t="s">
        <v>86</v>
      </c>
      <c r="AV849" s="13" t="s">
        <v>86</v>
      </c>
      <c r="AW849" s="13" t="s">
        <v>32</v>
      </c>
      <c r="AX849" s="13" t="s">
        <v>76</v>
      </c>
      <c r="AY849" s="248" t="s">
        <v>116</v>
      </c>
    </row>
    <row r="850" s="14" customFormat="1">
      <c r="A850" s="14"/>
      <c r="B850" s="249"/>
      <c r="C850" s="250"/>
      <c r="D850" s="239" t="s">
        <v>196</v>
      </c>
      <c r="E850" s="251" t="s">
        <v>1</v>
      </c>
      <c r="F850" s="252" t="s">
        <v>201</v>
      </c>
      <c r="G850" s="250"/>
      <c r="H850" s="253">
        <v>6.8389999999999995</v>
      </c>
      <c r="I850" s="254"/>
      <c r="J850" s="250"/>
      <c r="K850" s="250"/>
      <c r="L850" s="255"/>
      <c r="M850" s="256"/>
      <c r="N850" s="257"/>
      <c r="O850" s="257"/>
      <c r="P850" s="257"/>
      <c r="Q850" s="257"/>
      <c r="R850" s="257"/>
      <c r="S850" s="257"/>
      <c r="T850" s="258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59" t="s">
        <v>196</v>
      </c>
      <c r="AU850" s="259" t="s">
        <v>86</v>
      </c>
      <c r="AV850" s="14" t="s">
        <v>126</v>
      </c>
      <c r="AW850" s="14" t="s">
        <v>32</v>
      </c>
      <c r="AX850" s="14" t="s">
        <v>81</v>
      </c>
      <c r="AY850" s="259" t="s">
        <v>116</v>
      </c>
    </row>
    <row r="851" s="2" customFormat="1" ht="14.4" customHeight="1">
      <c r="A851" s="38"/>
      <c r="B851" s="39"/>
      <c r="C851" s="216" t="s">
        <v>985</v>
      </c>
      <c r="D851" s="216" t="s">
        <v>120</v>
      </c>
      <c r="E851" s="217" t="s">
        <v>986</v>
      </c>
      <c r="F851" s="218" t="s">
        <v>987</v>
      </c>
      <c r="G851" s="219" t="s">
        <v>256</v>
      </c>
      <c r="H851" s="220">
        <v>0.090999999999999998</v>
      </c>
      <c r="I851" s="221"/>
      <c r="J851" s="222">
        <f>ROUND(I851*H851,2)</f>
        <v>0</v>
      </c>
      <c r="K851" s="223"/>
      <c r="L851" s="44"/>
      <c r="M851" s="224" t="s">
        <v>1</v>
      </c>
      <c r="N851" s="225" t="s">
        <v>41</v>
      </c>
      <c r="O851" s="91"/>
      <c r="P851" s="226">
        <f>O851*H851</f>
        <v>0</v>
      </c>
      <c r="Q851" s="226">
        <v>1.06277</v>
      </c>
      <c r="R851" s="226">
        <f>Q851*H851</f>
        <v>0.096712069999999997</v>
      </c>
      <c r="S851" s="226">
        <v>0</v>
      </c>
      <c r="T851" s="227">
        <f>S851*H851</f>
        <v>0</v>
      </c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R851" s="228" t="s">
        <v>126</v>
      </c>
      <c r="AT851" s="228" t="s">
        <v>120</v>
      </c>
      <c r="AU851" s="228" t="s">
        <v>86</v>
      </c>
      <c r="AY851" s="17" t="s">
        <v>116</v>
      </c>
      <c r="BE851" s="229">
        <f>IF(N851="základní",J851,0)</f>
        <v>0</v>
      </c>
      <c r="BF851" s="229">
        <f>IF(N851="snížená",J851,0)</f>
        <v>0</v>
      </c>
      <c r="BG851" s="229">
        <f>IF(N851="zákl. přenesená",J851,0)</f>
        <v>0</v>
      </c>
      <c r="BH851" s="229">
        <f>IF(N851="sníž. přenesená",J851,0)</f>
        <v>0</v>
      </c>
      <c r="BI851" s="229">
        <f>IF(N851="nulová",J851,0)</f>
        <v>0</v>
      </c>
      <c r="BJ851" s="17" t="s">
        <v>81</v>
      </c>
      <c r="BK851" s="229">
        <f>ROUND(I851*H851,2)</f>
        <v>0</v>
      </c>
      <c r="BL851" s="17" t="s">
        <v>126</v>
      </c>
      <c r="BM851" s="228" t="s">
        <v>988</v>
      </c>
    </row>
    <row r="852" s="13" customFormat="1">
      <c r="A852" s="13"/>
      <c r="B852" s="237"/>
      <c r="C852" s="238"/>
      <c r="D852" s="239" t="s">
        <v>196</v>
      </c>
      <c r="E852" s="240" t="s">
        <v>1</v>
      </c>
      <c r="F852" s="241" t="s">
        <v>989</v>
      </c>
      <c r="G852" s="238"/>
      <c r="H852" s="242">
        <v>0.058000000000000003</v>
      </c>
      <c r="I852" s="243"/>
      <c r="J852" s="238"/>
      <c r="K852" s="238"/>
      <c r="L852" s="244"/>
      <c r="M852" s="245"/>
      <c r="N852" s="246"/>
      <c r="O852" s="246"/>
      <c r="P852" s="246"/>
      <c r="Q852" s="246"/>
      <c r="R852" s="246"/>
      <c r="S852" s="246"/>
      <c r="T852" s="247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48" t="s">
        <v>196</v>
      </c>
      <c r="AU852" s="248" t="s">
        <v>86</v>
      </c>
      <c r="AV852" s="13" t="s">
        <v>86</v>
      </c>
      <c r="AW852" s="13" t="s">
        <v>32</v>
      </c>
      <c r="AX852" s="13" t="s">
        <v>76</v>
      </c>
      <c r="AY852" s="248" t="s">
        <v>116</v>
      </c>
    </row>
    <row r="853" s="13" customFormat="1">
      <c r="A853" s="13"/>
      <c r="B853" s="237"/>
      <c r="C853" s="238"/>
      <c r="D853" s="239" t="s">
        <v>196</v>
      </c>
      <c r="E853" s="240" t="s">
        <v>1</v>
      </c>
      <c r="F853" s="241" t="s">
        <v>990</v>
      </c>
      <c r="G853" s="238"/>
      <c r="H853" s="242">
        <v>0.033000000000000002</v>
      </c>
      <c r="I853" s="243"/>
      <c r="J853" s="238"/>
      <c r="K853" s="238"/>
      <c r="L853" s="244"/>
      <c r="M853" s="245"/>
      <c r="N853" s="246"/>
      <c r="O853" s="246"/>
      <c r="P853" s="246"/>
      <c r="Q853" s="246"/>
      <c r="R853" s="246"/>
      <c r="S853" s="246"/>
      <c r="T853" s="247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48" t="s">
        <v>196</v>
      </c>
      <c r="AU853" s="248" t="s">
        <v>86</v>
      </c>
      <c r="AV853" s="13" t="s">
        <v>86</v>
      </c>
      <c r="AW853" s="13" t="s">
        <v>32</v>
      </c>
      <c r="AX853" s="13" t="s">
        <v>76</v>
      </c>
      <c r="AY853" s="248" t="s">
        <v>116</v>
      </c>
    </row>
    <row r="854" s="14" customFormat="1">
      <c r="A854" s="14"/>
      <c r="B854" s="249"/>
      <c r="C854" s="250"/>
      <c r="D854" s="239" t="s">
        <v>196</v>
      </c>
      <c r="E854" s="251" t="s">
        <v>1</v>
      </c>
      <c r="F854" s="252" t="s">
        <v>201</v>
      </c>
      <c r="G854" s="250"/>
      <c r="H854" s="253">
        <v>0.090999999999999998</v>
      </c>
      <c r="I854" s="254"/>
      <c r="J854" s="250"/>
      <c r="K854" s="250"/>
      <c r="L854" s="255"/>
      <c r="M854" s="256"/>
      <c r="N854" s="257"/>
      <c r="O854" s="257"/>
      <c r="P854" s="257"/>
      <c r="Q854" s="257"/>
      <c r="R854" s="257"/>
      <c r="S854" s="257"/>
      <c r="T854" s="258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59" t="s">
        <v>196</v>
      </c>
      <c r="AU854" s="259" t="s">
        <v>86</v>
      </c>
      <c r="AV854" s="14" t="s">
        <v>126</v>
      </c>
      <c r="AW854" s="14" t="s">
        <v>32</v>
      </c>
      <c r="AX854" s="14" t="s">
        <v>81</v>
      </c>
      <c r="AY854" s="259" t="s">
        <v>116</v>
      </c>
    </row>
    <row r="855" s="2" customFormat="1" ht="14.4" customHeight="1">
      <c r="A855" s="38"/>
      <c r="B855" s="39"/>
      <c r="C855" s="216" t="s">
        <v>991</v>
      </c>
      <c r="D855" s="216" t="s">
        <v>120</v>
      </c>
      <c r="E855" s="217" t="s">
        <v>992</v>
      </c>
      <c r="F855" s="218" t="s">
        <v>993</v>
      </c>
      <c r="G855" s="219" t="s">
        <v>295</v>
      </c>
      <c r="H855" s="220">
        <v>6</v>
      </c>
      <c r="I855" s="221"/>
      <c r="J855" s="222">
        <f>ROUND(I855*H855,2)</f>
        <v>0</v>
      </c>
      <c r="K855" s="223"/>
      <c r="L855" s="44"/>
      <c r="M855" s="224" t="s">
        <v>1</v>
      </c>
      <c r="N855" s="225" t="s">
        <v>41</v>
      </c>
      <c r="O855" s="91"/>
      <c r="P855" s="226">
        <f>O855*H855</f>
        <v>0</v>
      </c>
      <c r="Q855" s="226">
        <v>0.022780000000000002</v>
      </c>
      <c r="R855" s="226">
        <f>Q855*H855</f>
        <v>0.13668000000000002</v>
      </c>
      <c r="S855" s="226">
        <v>0</v>
      </c>
      <c r="T855" s="227">
        <f>S855*H855</f>
        <v>0</v>
      </c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R855" s="228" t="s">
        <v>126</v>
      </c>
      <c r="AT855" s="228" t="s">
        <v>120</v>
      </c>
      <c r="AU855" s="228" t="s">
        <v>86</v>
      </c>
      <c r="AY855" s="17" t="s">
        <v>116</v>
      </c>
      <c r="BE855" s="229">
        <f>IF(N855="základní",J855,0)</f>
        <v>0</v>
      </c>
      <c r="BF855" s="229">
        <f>IF(N855="snížená",J855,0)</f>
        <v>0</v>
      </c>
      <c r="BG855" s="229">
        <f>IF(N855="zákl. přenesená",J855,0)</f>
        <v>0</v>
      </c>
      <c r="BH855" s="229">
        <f>IF(N855="sníž. přenesená",J855,0)</f>
        <v>0</v>
      </c>
      <c r="BI855" s="229">
        <f>IF(N855="nulová",J855,0)</f>
        <v>0</v>
      </c>
      <c r="BJ855" s="17" t="s">
        <v>81</v>
      </c>
      <c r="BK855" s="229">
        <f>ROUND(I855*H855,2)</f>
        <v>0</v>
      </c>
      <c r="BL855" s="17" t="s">
        <v>126</v>
      </c>
      <c r="BM855" s="228" t="s">
        <v>994</v>
      </c>
    </row>
    <row r="856" s="2" customFormat="1" ht="14.4" customHeight="1">
      <c r="A856" s="38"/>
      <c r="B856" s="39"/>
      <c r="C856" s="216" t="s">
        <v>995</v>
      </c>
      <c r="D856" s="216" t="s">
        <v>120</v>
      </c>
      <c r="E856" s="217" t="s">
        <v>996</v>
      </c>
      <c r="F856" s="218" t="s">
        <v>997</v>
      </c>
      <c r="G856" s="219" t="s">
        <v>194</v>
      </c>
      <c r="H856" s="220">
        <v>4.8659999999999997</v>
      </c>
      <c r="I856" s="221"/>
      <c r="J856" s="222">
        <f>ROUND(I856*H856,2)</f>
        <v>0</v>
      </c>
      <c r="K856" s="223"/>
      <c r="L856" s="44"/>
      <c r="M856" s="224" t="s">
        <v>1</v>
      </c>
      <c r="N856" s="225" t="s">
        <v>41</v>
      </c>
      <c r="O856" s="91"/>
      <c r="P856" s="226">
        <f>O856*H856</f>
        <v>0</v>
      </c>
      <c r="Q856" s="226">
        <v>2.45336</v>
      </c>
      <c r="R856" s="226">
        <f>Q856*H856</f>
        <v>11.938049759999998</v>
      </c>
      <c r="S856" s="226">
        <v>0</v>
      </c>
      <c r="T856" s="227">
        <f>S856*H856</f>
        <v>0</v>
      </c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R856" s="228" t="s">
        <v>126</v>
      </c>
      <c r="AT856" s="228" t="s">
        <v>120</v>
      </c>
      <c r="AU856" s="228" t="s">
        <v>86</v>
      </c>
      <c r="AY856" s="17" t="s">
        <v>116</v>
      </c>
      <c r="BE856" s="229">
        <f>IF(N856="základní",J856,0)</f>
        <v>0</v>
      </c>
      <c r="BF856" s="229">
        <f>IF(N856="snížená",J856,0)</f>
        <v>0</v>
      </c>
      <c r="BG856" s="229">
        <f>IF(N856="zákl. přenesená",J856,0)</f>
        <v>0</v>
      </c>
      <c r="BH856" s="229">
        <f>IF(N856="sníž. přenesená",J856,0)</f>
        <v>0</v>
      </c>
      <c r="BI856" s="229">
        <f>IF(N856="nulová",J856,0)</f>
        <v>0</v>
      </c>
      <c r="BJ856" s="17" t="s">
        <v>81</v>
      </c>
      <c r="BK856" s="229">
        <f>ROUND(I856*H856,2)</f>
        <v>0</v>
      </c>
      <c r="BL856" s="17" t="s">
        <v>126</v>
      </c>
      <c r="BM856" s="228" t="s">
        <v>998</v>
      </c>
    </row>
    <row r="857" s="13" customFormat="1">
      <c r="A857" s="13"/>
      <c r="B857" s="237"/>
      <c r="C857" s="238"/>
      <c r="D857" s="239" t="s">
        <v>196</v>
      </c>
      <c r="E857" s="240" t="s">
        <v>1</v>
      </c>
      <c r="F857" s="241" t="s">
        <v>999</v>
      </c>
      <c r="G857" s="238"/>
      <c r="H857" s="242">
        <v>1.75</v>
      </c>
      <c r="I857" s="243"/>
      <c r="J857" s="238"/>
      <c r="K857" s="238"/>
      <c r="L857" s="244"/>
      <c r="M857" s="245"/>
      <c r="N857" s="246"/>
      <c r="O857" s="246"/>
      <c r="P857" s="246"/>
      <c r="Q857" s="246"/>
      <c r="R857" s="246"/>
      <c r="S857" s="246"/>
      <c r="T857" s="247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48" t="s">
        <v>196</v>
      </c>
      <c r="AU857" s="248" t="s">
        <v>86</v>
      </c>
      <c r="AV857" s="13" t="s">
        <v>86</v>
      </c>
      <c r="AW857" s="13" t="s">
        <v>32</v>
      </c>
      <c r="AX857" s="13" t="s">
        <v>76</v>
      </c>
      <c r="AY857" s="248" t="s">
        <v>116</v>
      </c>
    </row>
    <row r="858" s="13" customFormat="1">
      <c r="A858" s="13"/>
      <c r="B858" s="237"/>
      <c r="C858" s="238"/>
      <c r="D858" s="239" t="s">
        <v>196</v>
      </c>
      <c r="E858" s="240" t="s">
        <v>1</v>
      </c>
      <c r="F858" s="241" t="s">
        <v>1000</v>
      </c>
      <c r="G858" s="238"/>
      <c r="H858" s="242">
        <v>1.9770000000000001</v>
      </c>
      <c r="I858" s="243"/>
      <c r="J858" s="238"/>
      <c r="K858" s="238"/>
      <c r="L858" s="244"/>
      <c r="M858" s="245"/>
      <c r="N858" s="246"/>
      <c r="O858" s="246"/>
      <c r="P858" s="246"/>
      <c r="Q858" s="246"/>
      <c r="R858" s="246"/>
      <c r="S858" s="246"/>
      <c r="T858" s="247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48" t="s">
        <v>196</v>
      </c>
      <c r="AU858" s="248" t="s">
        <v>86</v>
      </c>
      <c r="AV858" s="13" t="s">
        <v>86</v>
      </c>
      <c r="AW858" s="13" t="s">
        <v>32</v>
      </c>
      <c r="AX858" s="13" t="s">
        <v>76</v>
      </c>
      <c r="AY858" s="248" t="s">
        <v>116</v>
      </c>
    </row>
    <row r="859" s="13" customFormat="1">
      <c r="A859" s="13"/>
      <c r="B859" s="237"/>
      <c r="C859" s="238"/>
      <c r="D859" s="239" t="s">
        <v>196</v>
      </c>
      <c r="E859" s="240" t="s">
        <v>1</v>
      </c>
      <c r="F859" s="241" t="s">
        <v>1001</v>
      </c>
      <c r="G859" s="238"/>
      <c r="H859" s="242">
        <v>1.139</v>
      </c>
      <c r="I859" s="243"/>
      <c r="J859" s="238"/>
      <c r="K859" s="238"/>
      <c r="L859" s="244"/>
      <c r="M859" s="245"/>
      <c r="N859" s="246"/>
      <c r="O859" s="246"/>
      <c r="P859" s="246"/>
      <c r="Q859" s="246"/>
      <c r="R859" s="246"/>
      <c r="S859" s="246"/>
      <c r="T859" s="247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48" t="s">
        <v>196</v>
      </c>
      <c r="AU859" s="248" t="s">
        <v>86</v>
      </c>
      <c r="AV859" s="13" t="s">
        <v>86</v>
      </c>
      <c r="AW859" s="13" t="s">
        <v>32</v>
      </c>
      <c r="AX859" s="13" t="s">
        <v>76</v>
      </c>
      <c r="AY859" s="248" t="s">
        <v>116</v>
      </c>
    </row>
    <row r="860" s="14" customFormat="1">
      <c r="A860" s="14"/>
      <c r="B860" s="249"/>
      <c r="C860" s="250"/>
      <c r="D860" s="239" t="s">
        <v>196</v>
      </c>
      <c r="E860" s="251" t="s">
        <v>1</v>
      </c>
      <c r="F860" s="252" t="s">
        <v>201</v>
      </c>
      <c r="G860" s="250"/>
      <c r="H860" s="253">
        <v>4.8659999999999997</v>
      </c>
      <c r="I860" s="254"/>
      <c r="J860" s="250"/>
      <c r="K860" s="250"/>
      <c r="L860" s="255"/>
      <c r="M860" s="256"/>
      <c r="N860" s="257"/>
      <c r="O860" s="257"/>
      <c r="P860" s="257"/>
      <c r="Q860" s="257"/>
      <c r="R860" s="257"/>
      <c r="S860" s="257"/>
      <c r="T860" s="258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59" t="s">
        <v>196</v>
      </c>
      <c r="AU860" s="259" t="s">
        <v>86</v>
      </c>
      <c r="AV860" s="14" t="s">
        <v>126</v>
      </c>
      <c r="AW860" s="14" t="s">
        <v>32</v>
      </c>
      <c r="AX860" s="14" t="s">
        <v>81</v>
      </c>
      <c r="AY860" s="259" t="s">
        <v>116</v>
      </c>
    </row>
    <row r="861" s="2" customFormat="1" ht="24.15" customHeight="1">
      <c r="A861" s="38"/>
      <c r="B861" s="39"/>
      <c r="C861" s="216" t="s">
        <v>1002</v>
      </c>
      <c r="D861" s="216" t="s">
        <v>120</v>
      </c>
      <c r="E861" s="217" t="s">
        <v>1003</v>
      </c>
      <c r="F861" s="218" t="s">
        <v>1004</v>
      </c>
      <c r="G861" s="219" t="s">
        <v>262</v>
      </c>
      <c r="H861" s="220">
        <v>34.615000000000002</v>
      </c>
      <c r="I861" s="221"/>
      <c r="J861" s="222">
        <f>ROUND(I861*H861,2)</f>
        <v>0</v>
      </c>
      <c r="K861" s="223"/>
      <c r="L861" s="44"/>
      <c r="M861" s="224" t="s">
        <v>1</v>
      </c>
      <c r="N861" s="225" t="s">
        <v>41</v>
      </c>
      <c r="O861" s="91"/>
      <c r="P861" s="226">
        <f>O861*H861</f>
        <v>0</v>
      </c>
      <c r="Q861" s="226">
        <v>0.0066299999999999996</v>
      </c>
      <c r="R861" s="226">
        <f>Q861*H861</f>
        <v>0.22949744999999999</v>
      </c>
      <c r="S861" s="226">
        <v>0</v>
      </c>
      <c r="T861" s="227">
        <f>S861*H861</f>
        <v>0</v>
      </c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R861" s="228" t="s">
        <v>126</v>
      </c>
      <c r="AT861" s="228" t="s">
        <v>120</v>
      </c>
      <c r="AU861" s="228" t="s">
        <v>86</v>
      </c>
      <c r="AY861" s="17" t="s">
        <v>116</v>
      </c>
      <c r="BE861" s="229">
        <f>IF(N861="základní",J861,0)</f>
        <v>0</v>
      </c>
      <c r="BF861" s="229">
        <f>IF(N861="snížená",J861,0)</f>
        <v>0</v>
      </c>
      <c r="BG861" s="229">
        <f>IF(N861="zákl. přenesená",J861,0)</f>
        <v>0</v>
      </c>
      <c r="BH861" s="229">
        <f>IF(N861="sníž. přenesená",J861,0)</f>
        <v>0</v>
      </c>
      <c r="BI861" s="229">
        <f>IF(N861="nulová",J861,0)</f>
        <v>0</v>
      </c>
      <c r="BJ861" s="17" t="s">
        <v>81</v>
      </c>
      <c r="BK861" s="229">
        <f>ROUND(I861*H861,2)</f>
        <v>0</v>
      </c>
      <c r="BL861" s="17" t="s">
        <v>126</v>
      </c>
      <c r="BM861" s="228" t="s">
        <v>1005</v>
      </c>
    </row>
    <row r="862" s="13" customFormat="1">
      <c r="A862" s="13"/>
      <c r="B862" s="237"/>
      <c r="C862" s="238"/>
      <c r="D862" s="239" t="s">
        <v>196</v>
      </c>
      <c r="E862" s="240" t="s">
        <v>1</v>
      </c>
      <c r="F862" s="241" t="s">
        <v>1006</v>
      </c>
      <c r="G862" s="238"/>
      <c r="H862" s="242">
        <v>8.7490000000000006</v>
      </c>
      <c r="I862" s="243"/>
      <c r="J862" s="238"/>
      <c r="K862" s="238"/>
      <c r="L862" s="244"/>
      <c r="M862" s="245"/>
      <c r="N862" s="246"/>
      <c r="O862" s="246"/>
      <c r="P862" s="246"/>
      <c r="Q862" s="246"/>
      <c r="R862" s="246"/>
      <c r="S862" s="246"/>
      <c r="T862" s="247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48" t="s">
        <v>196</v>
      </c>
      <c r="AU862" s="248" t="s">
        <v>86</v>
      </c>
      <c r="AV862" s="13" t="s">
        <v>86</v>
      </c>
      <c r="AW862" s="13" t="s">
        <v>32</v>
      </c>
      <c r="AX862" s="13" t="s">
        <v>76</v>
      </c>
      <c r="AY862" s="248" t="s">
        <v>116</v>
      </c>
    </row>
    <row r="863" s="13" customFormat="1">
      <c r="A863" s="13"/>
      <c r="B863" s="237"/>
      <c r="C863" s="238"/>
      <c r="D863" s="239" t="s">
        <v>196</v>
      </c>
      <c r="E863" s="240" t="s">
        <v>1</v>
      </c>
      <c r="F863" s="241" t="s">
        <v>1007</v>
      </c>
      <c r="G863" s="238"/>
      <c r="H863" s="242">
        <v>3.6659999999999999</v>
      </c>
      <c r="I863" s="243"/>
      <c r="J863" s="238"/>
      <c r="K863" s="238"/>
      <c r="L863" s="244"/>
      <c r="M863" s="245"/>
      <c r="N863" s="246"/>
      <c r="O863" s="246"/>
      <c r="P863" s="246"/>
      <c r="Q863" s="246"/>
      <c r="R863" s="246"/>
      <c r="S863" s="246"/>
      <c r="T863" s="247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48" t="s">
        <v>196</v>
      </c>
      <c r="AU863" s="248" t="s">
        <v>86</v>
      </c>
      <c r="AV863" s="13" t="s">
        <v>86</v>
      </c>
      <c r="AW863" s="13" t="s">
        <v>32</v>
      </c>
      <c r="AX863" s="13" t="s">
        <v>76</v>
      </c>
      <c r="AY863" s="248" t="s">
        <v>116</v>
      </c>
    </row>
    <row r="864" s="13" customFormat="1">
      <c r="A864" s="13"/>
      <c r="B864" s="237"/>
      <c r="C864" s="238"/>
      <c r="D864" s="239" t="s">
        <v>196</v>
      </c>
      <c r="E864" s="240" t="s">
        <v>1</v>
      </c>
      <c r="F864" s="241" t="s">
        <v>1008</v>
      </c>
      <c r="G864" s="238"/>
      <c r="H864" s="242">
        <v>9.8870000000000005</v>
      </c>
      <c r="I864" s="243"/>
      <c r="J864" s="238"/>
      <c r="K864" s="238"/>
      <c r="L864" s="244"/>
      <c r="M864" s="245"/>
      <c r="N864" s="246"/>
      <c r="O864" s="246"/>
      <c r="P864" s="246"/>
      <c r="Q864" s="246"/>
      <c r="R864" s="246"/>
      <c r="S864" s="246"/>
      <c r="T864" s="247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48" t="s">
        <v>196</v>
      </c>
      <c r="AU864" s="248" t="s">
        <v>86</v>
      </c>
      <c r="AV864" s="13" t="s">
        <v>86</v>
      </c>
      <c r="AW864" s="13" t="s">
        <v>32</v>
      </c>
      <c r="AX864" s="13" t="s">
        <v>76</v>
      </c>
      <c r="AY864" s="248" t="s">
        <v>116</v>
      </c>
    </row>
    <row r="865" s="13" customFormat="1">
      <c r="A865" s="13"/>
      <c r="B865" s="237"/>
      <c r="C865" s="238"/>
      <c r="D865" s="239" t="s">
        <v>196</v>
      </c>
      <c r="E865" s="240" t="s">
        <v>1</v>
      </c>
      <c r="F865" s="241" t="s">
        <v>1009</v>
      </c>
      <c r="G865" s="238"/>
      <c r="H865" s="242">
        <v>4.2480000000000002</v>
      </c>
      <c r="I865" s="243"/>
      <c r="J865" s="238"/>
      <c r="K865" s="238"/>
      <c r="L865" s="244"/>
      <c r="M865" s="245"/>
      <c r="N865" s="246"/>
      <c r="O865" s="246"/>
      <c r="P865" s="246"/>
      <c r="Q865" s="246"/>
      <c r="R865" s="246"/>
      <c r="S865" s="246"/>
      <c r="T865" s="247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48" t="s">
        <v>196</v>
      </c>
      <c r="AU865" s="248" t="s">
        <v>86</v>
      </c>
      <c r="AV865" s="13" t="s">
        <v>86</v>
      </c>
      <c r="AW865" s="13" t="s">
        <v>32</v>
      </c>
      <c r="AX865" s="13" t="s">
        <v>76</v>
      </c>
      <c r="AY865" s="248" t="s">
        <v>116</v>
      </c>
    </row>
    <row r="866" s="13" customFormat="1">
      <c r="A866" s="13"/>
      <c r="B866" s="237"/>
      <c r="C866" s="238"/>
      <c r="D866" s="239" t="s">
        <v>196</v>
      </c>
      <c r="E866" s="240" t="s">
        <v>1</v>
      </c>
      <c r="F866" s="241" t="s">
        <v>1010</v>
      </c>
      <c r="G866" s="238"/>
      <c r="H866" s="242">
        <v>5.6950000000000003</v>
      </c>
      <c r="I866" s="243"/>
      <c r="J866" s="238"/>
      <c r="K866" s="238"/>
      <c r="L866" s="244"/>
      <c r="M866" s="245"/>
      <c r="N866" s="246"/>
      <c r="O866" s="246"/>
      <c r="P866" s="246"/>
      <c r="Q866" s="246"/>
      <c r="R866" s="246"/>
      <c r="S866" s="246"/>
      <c r="T866" s="247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48" t="s">
        <v>196</v>
      </c>
      <c r="AU866" s="248" t="s">
        <v>86</v>
      </c>
      <c r="AV866" s="13" t="s">
        <v>86</v>
      </c>
      <c r="AW866" s="13" t="s">
        <v>32</v>
      </c>
      <c r="AX866" s="13" t="s">
        <v>76</v>
      </c>
      <c r="AY866" s="248" t="s">
        <v>116</v>
      </c>
    </row>
    <row r="867" s="13" customFormat="1">
      <c r="A867" s="13"/>
      <c r="B867" s="237"/>
      <c r="C867" s="238"/>
      <c r="D867" s="239" t="s">
        <v>196</v>
      </c>
      <c r="E867" s="240" t="s">
        <v>1</v>
      </c>
      <c r="F867" s="241" t="s">
        <v>1011</v>
      </c>
      <c r="G867" s="238"/>
      <c r="H867" s="242">
        <v>2.3700000000000001</v>
      </c>
      <c r="I867" s="243"/>
      <c r="J867" s="238"/>
      <c r="K867" s="238"/>
      <c r="L867" s="244"/>
      <c r="M867" s="245"/>
      <c r="N867" s="246"/>
      <c r="O867" s="246"/>
      <c r="P867" s="246"/>
      <c r="Q867" s="246"/>
      <c r="R867" s="246"/>
      <c r="S867" s="246"/>
      <c r="T867" s="247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48" t="s">
        <v>196</v>
      </c>
      <c r="AU867" s="248" t="s">
        <v>86</v>
      </c>
      <c r="AV867" s="13" t="s">
        <v>86</v>
      </c>
      <c r="AW867" s="13" t="s">
        <v>32</v>
      </c>
      <c r="AX867" s="13" t="s">
        <v>76</v>
      </c>
      <c r="AY867" s="248" t="s">
        <v>116</v>
      </c>
    </row>
    <row r="868" s="14" customFormat="1">
      <c r="A868" s="14"/>
      <c r="B868" s="249"/>
      <c r="C868" s="250"/>
      <c r="D868" s="239" t="s">
        <v>196</v>
      </c>
      <c r="E868" s="251" t="s">
        <v>1</v>
      </c>
      <c r="F868" s="252" t="s">
        <v>201</v>
      </c>
      <c r="G868" s="250"/>
      <c r="H868" s="253">
        <v>34.615000000000002</v>
      </c>
      <c r="I868" s="254"/>
      <c r="J868" s="250"/>
      <c r="K868" s="250"/>
      <c r="L868" s="255"/>
      <c r="M868" s="256"/>
      <c r="N868" s="257"/>
      <c r="O868" s="257"/>
      <c r="P868" s="257"/>
      <c r="Q868" s="257"/>
      <c r="R868" s="257"/>
      <c r="S868" s="257"/>
      <c r="T868" s="258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59" t="s">
        <v>196</v>
      </c>
      <c r="AU868" s="259" t="s">
        <v>86</v>
      </c>
      <c r="AV868" s="14" t="s">
        <v>126</v>
      </c>
      <c r="AW868" s="14" t="s">
        <v>32</v>
      </c>
      <c r="AX868" s="14" t="s">
        <v>81</v>
      </c>
      <c r="AY868" s="259" t="s">
        <v>116</v>
      </c>
    </row>
    <row r="869" s="2" customFormat="1" ht="24.15" customHeight="1">
      <c r="A869" s="38"/>
      <c r="B869" s="39"/>
      <c r="C869" s="216" t="s">
        <v>1012</v>
      </c>
      <c r="D869" s="216" t="s">
        <v>120</v>
      </c>
      <c r="E869" s="217" t="s">
        <v>1013</v>
      </c>
      <c r="F869" s="218" t="s">
        <v>1014</v>
      </c>
      <c r="G869" s="219" t="s">
        <v>262</v>
      </c>
      <c r="H869" s="220">
        <v>34.615000000000002</v>
      </c>
      <c r="I869" s="221"/>
      <c r="J869" s="222">
        <f>ROUND(I869*H869,2)</f>
        <v>0</v>
      </c>
      <c r="K869" s="223"/>
      <c r="L869" s="44"/>
      <c r="M869" s="224" t="s">
        <v>1</v>
      </c>
      <c r="N869" s="225" t="s">
        <v>41</v>
      </c>
      <c r="O869" s="91"/>
      <c r="P869" s="226">
        <f>O869*H869</f>
        <v>0</v>
      </c>
      <c r="Q869" s="226">
        <v>0</v>
      </c>
      <c r="R869" s="226">
        <f>Q869*H869</f>
        <v>0</v>
      </c>
      <c r="S869" s="226">
        <v>0</v>
      </c>
      <c r="T869" s="227">
        <f>S869*H869</f>
        <v>0</v>
      </c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R869" s="228" t="s">
        <v>126</v>
      </c>
      <c r="AT869" s="228" t="s">
        <v>120</v>
      </c>
      <c r="AU869" s="228" t="s">
        <v>86</v>
      </c>
      <c r="AY869" s="17" t="s">
        <v>116</v>
      </c>
      <c r="BE869" s="229">
        <f>IF(N869="základní",J869,0)</f>
        <v>0</v>
      </c>
      <c r="BF869" s="229">
        <f>IF(N869="snížená",J869,0)</f>
        <v>0</v>
      </c>
      <c r="BG869" s="229">
        <f>IF(N869="zákl. přenesená",J869,0)</f>
        <v>0</v>
      </c>
      <c r="BH869" s="229">
        <f>IF(N869="sníž. přenesená",J869,0)</f>
        <v>0</v>
      </c>
      <c r="BI869" s="229">
        <f>IF(N869="nulová",J869,0)</f>
        <v>0</v>
      </c>
      <c r="BJ869" s="17" t="s">
        <v>81</v>
      </c>
      <c r="BK869" s="229">
        <f>ROUND(I869*H869,2)</f>
        <v>0</v>
      </c>
      <c r="BL869" s="17" t="s">
        <v>126</v>
      </c>
      <c r="BM869" s="228" t="s">
        <v>1015</v>
      </c>
    </row>
    <row r="870" s="2" customFormat="1" ht="24.15" customHeight="1">
      <c r="A870" s="38"/>
      <c r="B870" s="39"/>
      <c r="C870" s="216" t="s">
        <v>1016</v>
      </c>
      <c r="D870" s="216" t="s">
        <v>120</v>
      </c>
      <c r="E870" s="217" t="s">
        <v>1017</v>
      </c>
      <c r="F870" s="218" t="s">
        <v>1018</v>
      </c>
      <c r="G870" s="219" t="s">
        <v>262</v>
      </c>
      <c r="H870" s="220">
        <v>10.286</v>
      </c>
      <c r="I870" s="221"/>
      <c r="J870" s="222">
        <f>ROUND(I870*H870,2)</f>
        <v>0</v>
      </c>
      <c r="K870" s="223"/>
      <c r="L870" s="44"/>
      <c r="M870" s="224" t="s">
        <v>1</v>
      </c>
      <c r="N870" s="225" t="s">
        <v>41</v>
      </c>
      <c r="O870" s="91"/>
      <c r="P870" s="226">
        <f>O870*H870</f>
        <v>0</v>
      </c>
      <c r="Q870" s="226">
        <v>0.0013400000000000001</v>
      </c>
      <c r="R870" s="226">
        <f>Q870*H870</f>
        <v>0.01378324</v>
      </c>
      <c r="S870" s="226">
        <v>0</v>
      </c>
      <c r="T870" s="227">
        <f>S870*H870</f>
        <v>0</v>
      </c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R870" s="228" t="s">
        <v>126</v>
      </c>
      <c r="AT870" s="228" t="s">
        <v>120</v>
      </c>
      <c r="AU870" s="228" t="s">
        <v>86</v>
      </c>
      <c r="AY870" s="17" t="s">
        <v>116</v>
      </c>
      <c r="BE870" s="229">
        <f>IF(N870="základní",J870,0)</f>
        <v>0</v>
      </c>
      <c r="BF870" s="229">
        <f>IF(N870="snížená",J870,0)</f>
        <v>0</v>
      </c>
      <c r="BG870" s="229">
        <f>IF(N870="zákl. přenesená",J870,0)</f>
        <v>0</v>
      </c>
      <c r="BH870" s="229">
        <f>IF(N870="sníž. přenesená",J870,0)</f>
        <v>0</v>
      </c>
      <c r="BI870" s="229">
        <f>IF(N870="nulová",J870,0)</f>
        <v>0</v>
      </c>
      <c r="BJ870" s="17" t="s">
        <v>81</v>
      </c>
      <c r="BK870" s="229">
        <f>ROUND(I870*H870,2)</f>
        <v>0</v>
      </c>
      <c r="BL870" s="17" t="s">
        <v>126</v>
      </c>
      <c r="BM870" s="228" t="s">
        <v>1019</v>
      </c>
    </row>
    <row r="871" s="13" customFormat="1">
      <c r="A871" s="13"/>
      <c r="B871" s="237"/>
      <c r="C871" s="238"/>
      <c r="D871" s="239" t="s">
        <v>196</v>
      </c>
      <c r="E871" s="240" t="s">
        <v>1</v>
      </c>
      <c r="F871" s="241" t="s">
        <v>1020</v>
      </c>
      <c r="G871" s="238"/>
      <c r="H871" s="242">
        <v>3.6659999999999999</v>
      </c>
      <c r="I871" s="243"/>
      <c r="J871" s="238"/>
      <c r="K871" s="238"/>
      <c r="L871" s="244"/>
      <c r="M871" s="245"/>
      <c r="N871" s="246"/>
      <c r="O871" s="246"/>
      <c r="P871" s="246"/>
      <c r="Q871" s="246"/>
      <c r="R871" s="246"/>
      <c r="S871" s="246"/>
      <c r="T871" s="247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48" t="s">
        <v>196</v>
      </c>
      <c r="AU871" s="248" t="s">
        <v>86</v>
      </c>
      <c r="AV871" s="13" t="s">
        <v>86</v>
      </c>
      <c r="AW871" s="13" t="s">
        <v>32</v>
      </c>
      <c r="AX871" s="13" t="s">
        <v>76</v>
      </c>
      <c r="AY871" s="248" t="s">
        <v>116</v>
      </c>
    </row>
    <row r="872" s="13" customFormat="1">
      <c r="A872" s="13"/>
      <c r="B872" s="237"/>
      <c r="C872" s="238"/>
      <c r="D872" s="239" t="s">
        <v>196</v>
      </c>
      <c r="E872" s="240" t="s">
        <v>1</v>
      </c>
      <c r="F872" s="241" t="s">
        <v>1021</v>
      </c>
      <c r="G872" s="238"/>
      <c r="H872" s="242">
        <v>4.2480000000000002</v>
      </c>
      <c r="I872" s="243"/>
      <c r="J872" s="238"/>
      <c r="K872" s="238"/>
      <c r="L872" s="244"/>
      <c r="M872" s="245"/>
      <c r="N872" s="246"/>
      <c r="O872" s="246"/>
      <c r="P872" s="246"/>
      <c r="Q872" s="246"/>
      <c r="R872" s="246"/>
      <c r="S872" s="246"/>
      <c r="T872" s="247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48" t="s">
        <v>196</v>
      </c>
      <c r="AU872" s="248" t="s">
        <v>86</v>
      </c>
      <c r="AV872" s="13" t="s">
        <v>86</v>
      </c>
      <c r="AW872" s="13" t="s">
        <v>32</v>
      </c>
      <c r="AX872" s="13" t="s">
        <v>76</v>
      </c>
      <c r="AY872" s="248" t="s">
        <v>116</v>
      </c>
    </row>
    <row r="873" s="13" customFormat="1">
      <c r="A873" s="13"/>
      <c r="B873" s="237"/>
      <c r="C873" s="238"/>
      <c r="D873" s="239" t="s">
        <v>196</v>
      </c>
      <c r="E873" s="240" t="s">
        <v>1</v>
      </c>
      <c r="F873" s="241" t="s">
        <v>1022</v>
      </c>
      <c r="G873" s="238"/>
      <c r="H873" s="242">
        <v>2.3719999999999999</v>
      </c>
      <c r="I873" s="243"/>
      <c r="J873" s="238"/>
      <c r="K873" s="238"/>
      <c r="L873" s="244"/>
      <c r="M873" s="245"/>
      <c r="N873" s="246"/>
      <c r="O873" s="246"/>
      <c r="P873" s="246"/>
      <c r="Q873" s="246"/>
      <c r="R873" s="246"/>
      <c r="S873" s="246"/>
      <c r="T873" s="247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48" t="s">
        <v>196</v>
      </c>
      <c r="AU873" s="248" t="s">
        <v>86</v>
      </c>
      <c r="AV873" s="13" t="s">
        <v>86</v>
      </c>
      <c r="AW873" s="13" t="s">
        <v>32</v>
      </c>
      <c r="AX873" s="13" t="s">
        <v>76</v>
      </c>
      <c r="AY873" s="248" t="s">
        <v>116</v>
      </c>
    </row>
    <row r="874" s="14" customFormat="1">
      <c r="A874" s="14"/>
      <c r="B874" s="249"/>
      <c r="C874" s="250"/>
      <c r="D874" s="239" t="s">
        <v>196</v>
      </c>
      <c r="E874" s="251" t="s">
        <v>1</v>
      </c>
      <c r="F874" s="252" t="s">
        <v>201</v>
      </c>
      <c r="G874" s="250"/>
      <c r="H874" s="253">
        <v>10.286</v>
      </c>
      <c r="I874" s="254"/>
      <c r="J874" s="250"/>
      <c r="K874" s="250"/>
      <c r="L874" s="255"/>
      <c r="M874" s="256"/>
      <c r="N874" s="257"/>
      <c r="O874" s="257"/>
      <c r="P874" s="257"/>
      <c r="Q874" s="257"/>
      <c r="R874" s="257"/>
      <c r="S874" s="257"/>
      <c r="T874" s="258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59" t="s">
        <v>196</v>
      </c>
      <c r="AU874" s="259" t="s">
        <v>86</v>
      </c>
      <c r="AV874" s="14" t="s">
        <v>126</v>
      </c>
      <c r="AW874" s="14" t="s">
        <v>32</v>
      </c>
      <c r="AX874" s="14" t="s">
        <v>81</v>
      </c>
      <c r="AY874" s="259" t="s">
        <v>116</v>
      </c>
    </row>
    <row r="875" s="2" customFormat="1" ht="24.15" customHeight="1">
      <c r="A875" s="38"/>
      <c r="B875" s="39"/>
      <c r="C875" s="216" t="s">
        <v>1023</v>
      </c>
      <c r="D875" s="216" t="s">
        <v>120</v>
      </c>
      <c r="E875" s="217" t="s">
        <v>1024</v>
      </c>
      <c r="F875" s="218" t="s">
        <v>1025</v>
      </c>
      <c r="G875" s="219" t="s">
        <v>262</v>
      </c>
      <c r="H875" s="220">
        <v>10.286</v>
      </c>
      <c r="I875" s="221"/>
      <c r="J875" s="222">
        <f>ROUND(I875*H875,2)</f>
        <v>0</v>
      </c>
      <c r="K875" s="223"/>
      <c r="L875" s="44"/>
      <c r="M875" s="224" t="s">
        <v>1</v>
      </c>
      <c r="N875" s="225" t="s">
        <v>41</v>
      </c>
      <c r="O875" s="91"/>
      <c r="P875" s="226">
        <f>O875*H875</f>
        <v>0</v>
      </c>
      <c r="Q875" s="226">
        <v>0</v>
      </c>
      <c r="R875" s="226">
        <f>Q875*H875</f>
        <v>0</v>
      </c>
      <c r="S875" s="226">
        <v>0</v>
      </c>
      <c r="T875" s="227">
        <f>S875*H875</f>
        <v>0</v>
      </c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R875" s="228" t="s">
        <v>126</v>
      </c>
      <c r="AT875" s="228" t="s">
        <v>120</v>
      </c>
      <c r="AU875" s="228" t="s">
        <v>86</v>
      </c>
      <c r="AY875" s="17" t="s">
        <v>116</v>
      </c>
      <c r="BE875" s="229">
        <f>IF(N875="základní",J875,0)</f>
        <v>0</v>
      </c>
      <c r="BF875" s="229">
        <f>IF(N875="snížená",J875,0)</f>
        <v>0</v>
      </c>
      <c r="BG875" s="229">
        <f>IF(N875="zákl. přenesená",J875,0)</f>
        <v>0</v>
      </c>
      <c r="BH875" s="229">
        <f>IF(N875="sníž. přenesená",J875,0)</f>
        <v>0</v>
      </c>
      <c r="BI875" s="229">
        <f>IF(N875="nulová",J875,0)</f>
        <v>0</v>
      </c>
      <c r="BJ875" s="17" t="s">
        <v>81</v>
      </c>
      <c r="BK875" s="229">
        <f>ROUND(I875*H875,2)</f>
        <v>0</v>
      </c>
      <c r="BL875" s="17" t="s">
        <v>126</v>
      </c>
      <c r="BM875" s="228" t="s">
        <v>1026</v>
      </c>
    </row>
    <row r="876" s="2" customFormat="1" ht="24.15" customHeight="1">
      <c r="A876" s="38"/>
      <c r="B876" s="39"/>
      <c r="C876" s="216" t="s">
        <v>1027</v>
      </c>
      <c r="D876" s="216" t="s">
        <v>120</v>
      </c>
      <c r="E876" s="217" t="s">
        <v>1028</v>
      </c>
      <c r="F876" s="218" t="s">
        <v>1029</v>
      </c>
      <c r="G876" s="219" t="s">
        <v>256</v>
      </c>
      <c r="H876" s="220">
        <v>1.099</v>
      </c>
      <c r="I876" s="221"/>
      <c r="J876" s="222">
        <f>ROUND(I876*H876,2)</f>
        <v>0</v>
      </c>
      <c r="K876" s="223"/>
      <c r="L876" s="44"/>
      <c r="M876" s="224" t="s">
        <v>1</v>
      </c>
      <c r="N876" s="225" t="s">
        <v>41</v>
      </c>
      <c r="O876" s="91"/>
      <c r="P876" s="226">
        <f>O876*H876</f>
        <v>0</v>
      </c>
      <c r="Q876" s="226">
        <v>1.05464</v>
      </c>
      <c r="R876" s="226">
        <f>Q876*H876</f>
        <v>1.15904936</v>
      </c>
      <c r="S876" s="226">
        <v>0</v>
      </c>
      <c r="T876" s="227">
        <f>S876*H876</f>
        <v>0</v>
      </c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R876" s="228" t="s">
        <v>126</v>
      </c>
      <c r="AT876" s="228" t="s">
        <v>120</v>
      </c>
      <c r="AU876" s="228" t="s">
        <v>86</v>
      </c>
      <c r="AY876" s="17" t="s">
        <v>116</v>
      </c>
      <c r="BE876" s="229">
        <f>IF(N876="základní",J876,0)</f>
        <v>0</v>
      </c>
      <c r="BF876" s="229">
        <f>IF(N876="snížená",J876,0)</f>
        <v>0</v>
      </c>
      <c r="BG876" s="229">
        <f>IF(N876="zákl. přenesená",J876,0)</f>
        <v>0</v>
      </c>
      <c r="BH876" s="229">
        <f>IF(N876="sníž. přenesená",J876,0)</f>
        <v>0</v>
      </c>
      <c r="BI876" s="229">
        <f>IF(N876="nulová",J876,0)</f>
        <v>0</v>
      </c>
      <c r="BJ876" s="17" t="s">
        <v>81</v>
      </c>
      <c r="BK876" s="229">
        <f>ROUND(I876*H876,2)</f>
        <v>0</v>
      </c>
      <c r="BL876" s="17" t="s">
        <v>126</v>
      </c>
      <c r="BM876" s="228" t="s">
        <v>1030</v>
      </c>
    </row>
    <row r="877" s="13" customFormat="1">
      <c r="A877" s="13"/>
      <c r="B877" s="237"/>
      <c r="C877" s="238"/>
      <c r="D877" s="239" t="s">
        <v>196</v>
      </c>
      <c r="E877" s="240" t="s">
        <v>1</v>
      </c>
      <c r="F877" s="241" t="s">
        <v>1031</v>
      </c>
      <c r="G877" s="238"/>
      <c r="H877" s="242">
        <v>0.40600000000000003</v>
      </c>
      <c r="I877" s="243"/>
      <c r="J877" s="238"/>
      <c r="K877" s="238"/>
      <c r="L877" s="244"/>
      <c r="M877" s="245"/>
      <c r="N877" s="246"/>
      <c r="O877" s="246"/>
      <c r="P877" s="246"/>
      <c r="Q877" s="246"/>
      <c r="R877" s="246"/>
      <c r="S877" s="246"/>
      <c r="T877" s="247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48" t="s">
        <v>196</v>
      </c>
      <c r="AU877" s="248" t="s">
        <v>86</v>
      </c>
      <c r="AV877" s="13" t="s">
        <v>86</v>
      </c>
      <c r="AW877" s="13" t="s">
        <v>32</v>
      </c>
      <c r="AX877" s="13" t="s">
        <v>76</v>
      </c>
      <c r="AY877" s="248" t="s">
        <v>116</v>
      </c>
    </row>
    <row r="878" s="13" customFormat="1">
      <c r="A878" s="13"/>
      <c r="B878" s="237"/>
      <c r="C878" s="238"/>
      <c r="D878" s="239" t="s">
        <v>196</v>
      </c>
      <c r="E878" s="240" t="s">
        <v>1</v>
      </c>
      <c r="F878" s="241" t="s">
        <v>1032</v>
      </c>
      <c r="G878" s="238"/>
      <c r="H878" s="242">
        <v>0.39200000000000002</v>
      </c>
      <c r="I878" s="243"/>
      <c r="J878" s="238"/>
      <c r="K878" s="238"/>
      <c r="L878" s="244"/>
      <c r="M878" s="245"/>
      <c r="N878" s="246"/>
      <c r="O878" s="246"/>
      <c r="P878" s="246"/>
      <c r="Q878" s="246"/>
      <c r="R878" s="246"/>
      <c r="S878" s="246"/>
      <c r="T878" s="247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48" t="s">
        <v>196</v>
      </c>
      <c r="AU878" s="248" t="s">
        <v>86</v>
      </c>
      <c r="AV878" s="13" t="s">
        <v>86</v>
      </c>
      <c r="AW878" s="13" t="s">
        <v>32</v>
      </c>
      <c r="AX878" s="13" t="s">
        <v>76</v>
      </c>
      <c r="AY878" s="248" t="s">
        <v>116</v>
      </c>
    </row>
    <row r="879" s="13" customFormat="1">
      <c r="A879" s="13"/>
      <c r="B879" s="237"/>
      <c r="C879" s="238"/>
      <c r="D879" s="239" t="s">
        <v>196</v>
      </c>
      <c r="E879" s="240" t="s">
        <v>1</v>
      </c>
      <c r="F879" s="241" t="s">
        <v>1033</v>
      </c>
      <c r="G879" s="238"/>
      <c r="H879" s="242">
        <v>0.30099999999999999</v>
      </c>
      <c r="I879" s="243"/>
      <c r="J879" s="238"/>
      <c r="K879" s="238"/>
      <c r="L879" s="244"/>
      <c r="M879" s="245"/>
      <c r="N879" s="246"/>
      <c r="O879" s="246"/>
      <c r="P879" s="246"/>
      <c r="Q879" s="246"/>
      <c r="R879" s="246"/>
      <c r="S879" s="246"/>
      <c r="T879" s="247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48" t="s">
        <v>196</v>
      </c>
      <c r="AU879" s="248" t="s">
        <v>86</v>
      </c>
      <c r="AV879" s="13" t="s">
        <v>86</v>
      </c>
      <c r="AW879" s="13" t="s">
        <v>32</v>
      </c>
      <c r="AX879" s="13" t="s">
        <v>76</v>
      </c>
      <c r="AY879" s="248" t="s">
        <v>116</v>
      </c>
    </row>
    <row r="880" s="14" customFormat="1">
      <c r="A880" s="14"/>
      <c r="B880" s="249"/>
      <c r="C880" s="250"/>
      <c r="D880" s="239" t="s">
        <v>196</v>
      </c>
      <c r="E880" s="251" t="s">
        <v>1</v>
      </c>
      <c r="F880" s="252" t="s">
        <v>201</v>
      </c>
      <c r="G880" s="250"/>
      <c r="H880" s="253">
        <v>1.099</v>
      </c>
      <c r="I880" s="254"/>
      <c r="J880" s="250"/>
      <c r="K880" s="250"/>
      <c r="L880" s="255"/>
      <c r="M880" s="256"/>
      <c r="N880" s="257"/>
      <c r="O880" s="257"/>
      <c r="P880" s="257"/>
      <c r="Q880" s="257"/>
      <c r="R880" s="257"/>
      <c r="S880" s="257"/>
      <c r="T880" s="258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T880" s="259" t="s">
        <v>196</v>
      </c>
      <c r="AU880" s="259" t="s">
        <v>86</v>
      </c>
      <c r="AV880" s="14" t="s">
        <v>126</v>
      </c>
      <c r="AW880" s="14" t="s">
        <v>32</v>
      </c>
      <c r="AX880" s="14" t="s">
        <v>81</v>
      </c>
      <c r="AY880" s="259" t="s">
        <v>116</v>
      </c>
    </row>
    <row r="881" s="2" customFormat="1" ht="24.15" customHeight="1">
      <c r="A881" s="38"/>
      <c r="B881" s="39"/>
      <c r="C881" s="216" t="s">
        <v>1034</v>
      </c>
      <c r="D881" s="216" t="s">
        <v>120</v>
      </c>
      <c r="E881" s="217" t="s">
        <v>1035</v>
      </c>
      <c r="F881" s="218" t="s">
        <v>1036</v>
      </c>
      <c r="G881" s="219" t="s">
        <v>697</v>
      </c>
      <c r="H881" s="220">
        <v>180.84</v>
      </c>
      <c r="I881" s="221"/>
      <c r="J881" s="222">
        <f>ROUND(I881*H881,2)</f>
        <v>0</v>
      </c>
      <c r="K881" s="223"/>
      <c r="L881" s="44"/>
      <c r="M881" s="224" t="s">
        <v>1</v>
      </c>
      <c r="N881" s="225" t="s">
        <v>41</v>
      </c>
      <c r="O881" s="91"/>
      <c r="P881" s="226">
        <f>O881*H881</f>
        <v>0</v>
      </c>
      <c r="Q881" s="226">
        <v>0.02257</v>
      </c>
      <c r="R881" s="226">
        <f>Q881*H881</f>
        <v>4.0815587999999998</v>
      </c>
      <c r="S881" s="226">
        <v>0</v>
      </c>
      <c r="T881" s="227">
        <f>S881*H881</f>
        <v>0</v>
      </c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R881" s="228" t="s">
        <v>126</v>
      </c>
      <c r="AT881" s="228" t="s">
        <v>120</v>
      </c>
      <c r="AU881" s="228" t="s">
        <v>86</v>
      </c>
      <c r="AY881" s="17" t="s">
        <v>116</v>
      </c>
      <c r="BE881" s="229">
        <f>IF(N881="základní",J881,0)</f>
        <v>0</v>
      </c>
      <c r="BF881" s="229">
        <f>IF(N881="snížená",J881,0)</f>
        <v>0</v>
      </c>
      <c r="BG881" s="229">
        <f>IF(N881="zákl. přenesená",J881,0)</f>
        <v>0</v>
      </c>
      <c r="BH881" s="229">
        <f>IF(N881="sníž. přenesená",J881,0)</f>
        <v>0</v>
      </c>
      <c r="BI881" s="229">
        <f>IF(N881="nulová",J881,0)</f>
        <v>0</v>
      </c>
      <c r="BJ881" s="17" t="s">
        <v>81</v>
      </c>
      <c r="BK881" s="229">
        <f>ROUND(I881*H881,2)</f>
        <v>0</v>
      </c>
      <c r="BL881" s="17" t="s">
        <v>126</v>
      </c>
      <c r="BM881" s="228" t="s">
        <v>1037</v>
      </c>
    </row>
    <row r="882" s="13" customFormat="1">
      <c r="A882" s="13"/>
      <c r="B882" s="237"/>
      <c r="C882" s="238"/>
      <c r="D882" s="239" t="s">
        <v>196</v>
      </c>
      <c r="E882" s="240" t="s">
        <v>1</v>
      </c>
      <c r="F882" s="241" t="s">
        <v>1038</v>
      </c>
      <c r="G882" s="238"/>
      <c r="H882" s="242">
        <v>34.899999999999999</v>
      </c>
      <c r="I882" s="243"/>
      <c r="J882" s="238"/>
      <c r="K882" s="238"/>
      <c r="L882" s="244"/>
      <c r="M882" s="245"/>
      <c r="N882" s="246"/>
      <c r="O882" s="246"/>
      <c r="P882" s="246"/>
      <c r="Q882" s="246"/>
      <c r="R882" s="246"/>
      <c r="S882" s="246"/>
      <c r="T882" s="247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48" t="s">
        <v>196</v>
      </c>
      <c r="AU882" s="248" t="s">
        <v>86</v>
      </c>
      <c r="AV882" s="13" t="s">
        <v>86</v>
      </c>
      <c r="AW882" s="13" t="s">
        <v>32</v>
      </c>
      <c r="AX882" s="13" t="s">
        <v>76</v>
      </c>
      <c r="AY882" s="248" t="s">
        <v>116</v>
      </c>
    </row>
    <row r="883" s="13" customFormat="1">
      <c r="A883" s="13"/>
      <c r="B883" s="237"/>
      <c r="C883" s="238"/>
      <c r="D883" s="239" t="s">
        <v>196</v>
      </c>
      <c r="E883" s="240" t="s">
        <v>1</v>
      </c>
      <c r="F883" s="241" t="s">
        <v>1039</v>
      </c>
      <c r="G883" s="238"/>
      <c r="H883" s="242">
        <v>17.140000000000001</v>
      </c>
      <c r="I883" s="243"/>
      <c r="J883" s="238"/>
      <c r="K883" s="238"/>
      <c r="L883" s="244"/>
      <c r="M883" s="245"/>
      <c r="N883" s="246"/>
      <c r="O883" s="246"/>
      <c r="P883" s="246"/>
      <c r="Q883" s="246"/>
      <c r="R883" s="246"/>
      <c r="S883" s="246"/>
      <c r="T883" s="247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48" t="s">
        <v>196</v>
      </c>
      <c r="AU883" s="248" t="s">
        <v>86</v>
      </c>
      <c r="AV883" s="13" t="s">
        <v>86</v>
      </c>
      <c r="AW883" s="13" t="s">
        <v>32</v>
      </c>
      <c r="AX883" s="13" t="s">
        <v>76</v>
      </c>
      <c r="AY883" s="248" t="s">
        <v>116</v>
      </c>
    </row>
    <row r="884" s="13" customFormat="1">
      <c r="A884" s="13"/>
      <c r="B884" s="237"/>
      <c r="C884" s="238"/>
      <c r="D884" s="239" t="s">
        <v>196</v>
      </c>
      <c r="E884" s="240" t="s">
        <v>1</v>
      </c>
      <c r="F884" s="241" t="s">
        <v>1040</v>
      </c>
      <c r="G884" s="238"/>
      <c r="H884" s="242">
        <v>16.234999999999999</v>
      </c>
      <c r="I884" s="243"/>
      <c r="J884" s="238"/>
      <c r="K884" s="238"/>
      <c r="L884" s="244"/>
      <c r="M884" s="245"/>
      <c r="N884" s="246"/>
      <c r="O884" s="246"/>
      <c r="P884" s="246"/>
      <c r="Q884" s="246"/>
      <c r="R884" s="246"/>
      <c r="S884" s="246"/>
      <c r="T884" s="247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48" t="s">
        <v>196</v>
      </c>
      <c r="AU884" s="248" t="s">
        <v>86</v>
      </c>
      <c r="AV884" s="13" t="s">
        <v>86</v>
      </c>
      <c r="AW884" s="13" t="s">
        <v>32</v>
      </c>
      <c r="AX884" s="13" t="s">
        <v>76</v>
      </c>
      <c r="AY884" s="248" t="s">
        <v>116</v>
      </c>
    </row>
    <row r="885" s="13" customFormat="1">
      <c r="A885" s="13"/>
      <c r="B885" s="237"/>
      <c r="C885" s="238"/>
      <c r="D885" s="239" t="s">
        <v>196</v>
      </c>
      <c r="E885" s="240" t="s">
        <v>1</v>
      </c>
      <c r="F885" s="241" t="s">
        <v>1041</v>
      </c>
      <c r="G885" s="238"/>
      <c r="H885" s="242">
        <v>17.140000000000001</v>
      </c>
      <c r="I885" s="243"/>
      <c r="J885" s="238"/>
      <c r="K885" s="238"/>
      <c r="L885" s="244"/>
      <c r="M885" s="245"/>
      <c r="N885" s="246"/>
      <c r="O885" s="246"/>
      <c r="P885" s="246"/>
      <c r="Q885" s="246"/>
      <c r="R885" s="246"/>
      <c r="S885" s="246"/>
      <c r="T885" s="247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48" t="s">
        <v>196</v>
      </c>
      <c r="AU885" s="248" t="s">
        <v>86</v>
      </c>
      <c r="AV885" s="13" t="s">
        <v>86</v>
      </c>
      <c r="AW885" s="13" t="s">
        <v>32</v>
      </c>
      <c r="AX885" s="13" t="s">
        <v>76</v>
      </c>
      <c r="AY885" s="248" t="s">
        <v>116</v>
      </c>
    </row>
    <row r="886" s="13" customFormat="1">
      <c r="A886" s="13"/>
      <c r="B886" s="237"/>
      <c r="C886" s="238"/>
      <c r="D886" s="239" t="s">
        <v>196</v>
      </c>
      <c r="E886" s="240" t="s">
        <v>1</v>
      </c>
      <c r="F886" s="241" t="s">
        <v>1042</v>
      </c>
      <c r="G886" s="238"/>
      <c r="H886" s="242">
        <v>16.234999999999999</v>
      </c>
      <c r="I886" s="243"/>
      <c r="J886" s="238"/>
      <c r="K886" s="238"/>
      <c r="L886" s="244"/>
      <c r="M886" s="245"/>
      <c r="N886" s="246"/>
      <c r="O886" s="246"/>
      <c r="P886" s="246"/>
      <c r="Q886" s="246"/>
      <c r="R886" s="246"/>
      <c r="S886" s="246"/>
      <c r="T886" s="247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48" t="s">
        <v>196</v>
      </c>
      <c r="AU886" s="248" t="s">
        <v>86</v>
      </c>
      <c r="AV886" s="13" t="s">
        <v>86</v>
      </c>
      <c r="AW886" s="13" t="s">
        <v>32</v>
      </c>
      <c r="AX886" s="13" t="s">
        <v>76</v>
      </c>
      <c r="AY886" s="248" t="s">
        <v>116</v>
      </c>
    </row>
    <row r="887" s="13" customFormat="1">
      <c r="A887" s="13"/>
      <c r="B887" s="237"/>
      <c r="C887" s="238"/>
      <c r="D887" s="239" t="s">
        <v>196</v>
      </c>
      <c r="E887" s="240" t="s">
        <v>1</v>
      </c>
      <c r="F887" s="241" t="s">
        <v>1043</v>
      </c>
      <c r="G887" s="238"/>
      <c r="H887" s="242">
        <v>22.699999999999999</v>
      </c>
      <c r="I887" s="243"/>
      <c r="J887" s="238"/>
      <c r="K887" s="238"/>
      <c r="L887" s="244"/>
      <c r="M887" s="245"/>
      <c r="N887" s="246"/>
      <c r="O887" s="246"/>
      <c r="P887" s="246"/>
      <c r="Q887" s="246"/>
      <c r="R887" s="246"/>
      <c r="S887" s="246"/>
      <c r="T887" s="247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48" t="s">
        <v>196</v>
      </c>
      <c r="AU887" s="248" t="s">
        <v>86</v>
      </c>
      <c r="AV887" s="13" t="s">
        <v>86</v>
      </c>
      <c r="AW887" s="13" t="s">
        <v>32</v>
      </c>
      <c r="AX887" s="13" t="s">
        <v>76</v>
      </c>
      <c r="AY887" s="248" t="s">
        <v>116</v>
      </c>
    </row>
    <row r="888" s="13" customFormat="1">
      <c r="A888" s="13"/>
      <c r="B888" s="237"/>
      <c r="C888" s="238"/>
      <c r="D888" s="239" t="s">
        <v>196</v>
      </c>
      <c r="E888" s="240" t="s">
        <v>1</v>
      </c>
      <c r="F888" s="241" t="s">
        <v>1044</v>
      </c>
      <c r="G888" s="238"/>
      <c r="H888" s="242">
        <v>24.829999999999998</v>
      </c>
      <c r="I888" s="243"/>
      <c r="J888" s="238"/>
      <c r="K888" s="238"/>
      <c r="L888" s="244"/>
      <c r="M888" s="245"/>
      <c r="N888" s="246"/>
      <c r="O888" s="246"/>
      <c r="P888" s="246"/>
      <c r="Q888" s="246"/>
      <c r="R888" s="246"/>
      <c r="S888" s="246"/>
      <c r="T888" s="247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48" t="s">
        <v>196</v>
      </c>
      <c r="AU888" s="248" t="s">
        <v>86</v>
      </c>
      <c r="AV888" s="13" t="s">
        <v>86</v>
      </c>
      <c r="AW888" s="13" t="s">
        <v>32</v>
      </c>
      <c r="AX888" s="13" t="s">
        <v>76</v>
      </c>
      <c r="AY888" s="248" t="s">
        <v>116</v>
      </c>
    </row>
    <row r="889" s="13" customFormat="1">
      <c r="A889" s="13"/>
      <c r="B889" s="237"/>
      <c r="C889" s="238"/>
      <c r="D889" s="239" t="s">
        <v>196</v>
      </c>
      <c r="E889" s="240" t="s">
        <v>1</v>
      </c>
      <c r="F889" s="241" t="s">
        <v>1045</v>
      </c>
      <c r="G889" s="238"/>
      <c r="H889" s="242">
        <v>-5.2300000000000004</v>
      </c>
      <c r="I889" s="243"/>
      <c r="J889" s="238"/>
      <c r="K889" s="238"/>
      <c r="L889" s="244"/>
      <c r="M889" s="245"/>
      <c r="N889" s="246"/>
      <c r="O889" s="246"/>
      <c r="P889" s="246"/>
      <c r="Q889" s="246"/>
      <c r="R889" s="246"/>
      <c r="S889" s="246"/>
      <c r="T889" s="247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48" t="s">
        <v>196</v>
      </c>
      <c r="AU889" s="248" t="s">
        <v>86</v>
      </c>
      <c r="AV889" s="13" t="s">
        <v>86</v>
      </c>
      <c r="AW889" s="13" t="s">
        <v>32</v>
      </c>
      <c r="AX889" s="13" t="s">
        <v>76</v>
      </c>
      <c r="AY889" s="248" t="s">
        <v>116</v>
      </c>
    </row>
    <row r="890" s="13" customFormat="1">
      <c r="A890" s="13"/>
      <c r="B890" s="237"/>
      <c r="C890" s="238"/>
      <c r="D890" s="239" t="s">
        <v>196</v>
      </c>
      <c r="E890" s="240" t="s">
        <v>1</v>
      </c>
      <c r="F890" s="241" t="s">
        <v>1046</v>
      </c>
      <c r="G890" s="238"/>
      <c r="H890" s="242">
        <v>13.880000000000001</v>
      </c>
      <c r="I890" s="243"/>
      <c r="J890" s="238"/>
      <c r="K890" s="238"/>
      <c r="L890" s="244"/>
      <c r="M890" s="245"/>
      <c r="N890" s="246"/>
      <c r="O890" s="246"/>
      <c r="P890" s="246"/>
      <c r="Q890" s="246"/>
      <c r="R890" s="246"/>
      <c r="S890" s="246"/>
      <c r="T890" s="247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48" t="s">
        <v>196</v>
      </c>
      <c r="AU890" s="248" t="s">
        <v>86</v>
      </c>
      <c r="AV890" s="13" t="s">
        <v>86</v>
      </c>
      <c r="AW890" s="13" t="s">
        <v>32</v>
      </c>
      <c r="AX890" s="13" t="s">
        <v>76</v>
      </c>
      <c r="AY890" s="248" t="s">
        <v>116</v>
      </c>
    </row>
    <row r="891" s="13" customFormat="1">
      <c r="A891" s="13"/>
      <c r="B891" s="237"/>
      <c r="C891" s="238"/>
      <c r="D891" s="239" t="s">
        <v>196</v>
      </c>
      <c r="E891" s="240" t="s">
        <v>1</v>
      </c>
      <c r="F891" s="241" t="s">
        <v>1047</v>
      </c>
      <c r="G891" s="238"/>
      <c r="H891" s="242">
        <v>11.654999999999999</v>
      </c>
      <c r="I891" s="243"/>
      <c r="J891" s="238"/>
      <c r="K891" s="238"/>
      <c r="L891" s="244"/>
      <c r="M891" s="245"/>
      <c r="N891" s="246"/>
      <c r="O891" s="246"/>
      <c r="P891" s="246"/>
      <c r="Q891" s="246"/>
      <c r="R891" s="246"/>
      <c r="S891" s="246"/>
      <c r="T891" s="247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48" t="s">
        <v>196</v>
      </c>
      <c r="AU891" s="248" t="s">
        <v>86</v>
      </c>
      <c r="AV891" s="13" t="s">
        <v>86</v>
      </c>
      <c r="AW891" s="13" t="s">
        <v>32</v>
      </c>
      <c r="AX891" s="13" t="s">
        <v>76</v>
      </c>
      <c r="AY891" s="248" t="s">
        <v>116</v>
      </c>
    </row>
    <row r="892" s="13" customFormat="1">
      <c r="A892" s="13"/>
      <c r="B892" s="237"/>
      <c r="C892" s="238"/>
      <c r="D892" s="239" t="s">
        <v>196</v>
      </c>
      <c r="E892" s="240" t="s">
        <v>1</v>
      </c>
      <c r="F892" s="241" t="s">
        <v>1048</v>
      </c>
      <c r="G892" s="238"/>
      <c r="H892" s="242">
        <v>11.355</v>
      </c>
      <c r="I892" s="243"/>
      <c r="J892" s="238"/>
      <c r="K892" s="238"/>
      <c r="L892" s="244"/>
      <c r="M892" s="245"/>
      <c r="N892" s="246"/>
      <c r="O892" s="246"/>
      <c r="P892" s="246"/>
      <c r="Q892" s="246"/>
      <c r="R892" s="246"/>
      <c r="S892" s="246"/>
      <c r="T892" s="247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48" t="s">
        <v>196</v>
      </c>
      <c r="AU892" s="248" t="s">
        <v>86</v>
      </c>
      <c r="AV892" s="13" t="s">
        <v>86</v>
      </c>
      <c r="AW892" s="13" t="s">
        <v>32</v>
      </c>
      <c r="AX892" s="13" t="s">
        <v>76</v>
      </c>
      <c r="AY892" s="248" t="s">
        <v>116</v>
      </c>
    </row>
    <row r="893" s="14" customFormat="1">
      <c r="A893" s="14"/>
      <c r="B893" s="249"/>
      <c r="C893" s="250"/>
      <c r="D893" s="239" t="s">
        <v>196</v>
      </c>
      <c r="E893" s="251" t="s">
        <v>1</v>
      </c>
      <c r="F893" s="252" t="s">
        <v>201</v>
      </c>
      <c r="G893" s="250"/>
      <c r="H893" s="253">
        <v>180.84</v>
      </c>
      <c r="I893" s="254"/>
      <c r="J893" s="250"/>
      <c r="K893" s="250"/>
      <c r="L893" s="255"/>
      <c r="M893" s="256"/>
      <c r="N893" s="257"/>
      <c r="O893" s="257"/>
      <c r="P893" s="257"/>
      <c r="Q893" s="257"/>
      <c r="R893" s="257"/>
      <c r="S893" s="257"/>
      <c r="T893" s="258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59" t="s">
        <v>196</v>
      </c>
      <c r="AU893" s="259" t="s">
        <v>86</v>
      </c>
      <c r="AV893" s="14" t="s">
        <v>126</v>
      </c>
      <c r="AW893" s="14" t="s">
        <v>32</v>
      </c>
      <c r="AX893" s="14" t="s">
        <v>81</v>
      </c>
      <c r="AY893" s="259" t="s">
        <v>116</v>
      </c>
    </row>
    <row r="894" s="2" customFormat="1" ht="14.4" customHeight="1">
      <c r="A894" s="38"/>
      <c r="B894" s="39"/>
      <c r="C894" s="216" t="s">
        <v>1049</v>
      </c>
      <c r="D894" s="216" t="s">
        <v>120</v>
      </c>
      <c r="E894" s="217" t="s">
        <v>1050</v>
      </c>
      <c r="F894" s="218" t="s">
        <v>1051</v>
      </c>
      <c r="G894" s="219" t="s">
        <v>194</v>
      </c>
      <c r="H894" s="220">
        <v>1.6339999999999999</v>
      </c>
      <c r="I894" s="221"/>
      <c r="J894" s="222">
        <f>ROUND(I894*H894,2)</f>
        <v>0</v>
      </c>
      <c r="K894" s="223"/>
      <c r="L894" s="44"/>
      <c r="M894" s="224" t="s">
        <v>1</v>
      </c>
      <c r="N894" s="225" t="s">
        <v>41</v>
      </c>
      <c r="O894" s="91"/>
      <c r="P894" s="226">
        <f>O894*H894</f>
        <v>0</v>
      </c>
      <c r="Q894" s="226">
        <v>2.4533999999999998</v>
      </c>
      <c r="R894" s="226">
        <f>Q894*H894</f>
        <v>4.0088555999999995</v>
      </c>
      <c r="S894" s="226">
        <v>0</v>
      </c>
      <c r="T894" s="227">
        <f>S894*H894</f>
        <v>0</v>
      </c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R894" s="228" t="s">
        <v>126</v>
      </c>
      <c r="AT894" s="228" t="s">
        <v>120</v>
      </c>
      <c r="AU894" s="228" t="s">
        <v>86</v>
      </c>
      <c r="AY894" s="17" t="s">
        <v>116</v>
      </c>
      <c r="BE894" s="229">
        <f>IF(N894="základní",J894,0)</f>
        <v>0</v>
      </c>
      <c r="BF894" s="229">
        <f>IF(N894="snížená",J894,0)</f>
        <v>0</v>
      </c>
      <c r="BG894" s="229">
        <f>IF(N894="zákl. přenesená",J894,0)</f>
        <v>0</v>
      </c>
      <c r="BH894" s="229">
        <f>IF(N894="sníž. přenesená",J894,0)</f>
        <v>0</v>
      </c>
      <c r="BI894" s="229">
        <f>IF(N894="nulová",J894,0)</f>
        <v>0</v>
      </c>
      <c r="BJ894" s="17" t="s">
        <v>81</v>
      </c>
      <c r="BK894" s="229">
        <f>ROUND(I894*H894,2)</f>
        <v>0</v>
      </c>
      <c r="BL894" s="17" t="s">
        <v>126</v>
      </c>
      <c r="BM894" s="228" t="s">
        <v>1052</v>
      </c>
    </row>
    <row r="895" s="13" customFormat="1">
      <c r="A895" s="13"/>
      <c r="B895" s="237"/>
      <c r="C895" s="238"/>
      <c r="D895" s="239" t="s">
        <v>196</v>
      </c>
      <c r="E895" s="240" t="s">
        <v>1</v>
      </c>
      <c r="F895" s="241" t="s">
        <v>1053</v>
      </c>
      <c r="G895" s="238"/>
      <c r="H895" s="242">
        <v>0.23999999999999999</v>
      </c>
      <c r="I895" s="243"/>
      <c r="J895" s="238"/>
      <c r="K895" s="238"/>
      <c r="L895" s="244"/>
      <c r="M895" s="245"/>
      <c r="N895" s="246"/>
      <c r="O895" s="246"/>
      <c r="P895" s="246"/>
      <c r="Q895" s="246"/>
      <c r="R895" s="246"/>
      <c r="S895" s="246"/>
      <c r="T895" s="247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48" t="s">
        <v>196</v>
      </c>
      <c r="AU895" s="248" t="s">
        <v>86</v>
      </c>
      <c r="AV895" s="13" t="s">
        <v>86</v>
      </c>
      <c r="AW895" s="13" t="s">
        <v>32</v>
      </c>
      <c r="AX895" s="13" t="s">
        <v>76</v>
      </c>
      <c r="AY895" s="248" t="s">
        <v>116</v>
      </c>
    </row>
    <row r="896" s="13" customFormat="1">
      <c r="A896" s="13"/>
      <c r="B896" s="237"/>
      <c r="C896" s="238"/>
      <c r="D896" s="239" t="s">
        <v>196</v>
      </c>
      <c r="E896" s="240" t="s">
        <v>1</v>
      </c>
      <c r="F896" s="241" t="s">
        <v>1054</v>
      </c>
      <c r="G896" s="238"/>
      <c r="H896" s="242">
        <v>0.435</v>
      </c>
      <c r="I896" s="243"/>
      <c r="J896" s="238"/>
      <c r="K896" s="238"/>
      <c r="L896" s="244"/>
      <c r="M896" s="245"/>
      <c r="N896" s="246"/>
      <c r="O896" s="246"/>
      <c r="P896" s="246"/>
      <c r="Q896" s="246"/>
      <c r="R896" s="246"/>
      <c r="S896" s="246"/>
      <c r="T896" s="247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48" t="s">
        <v>196</v>
      </c>
      <c r="AU896" s="248" t="s">
        <v>86</v>
      </c>
      <c r="AV896" s="13" t="s">
        <v>86</v>
      </c>
      <c r="AW896" s="13" t="s">
        <v>32</v>
      </c>
      <c r="AX896" s="13" t="s">
        <v>76</v>
      </c>
      <c r="AY896" s="248" t="s">
        <v>116</v>
      </c>
    </row>
    <row r="897" s="13" customFormat="1">
      <c r="A897" s="13"/>
      <c r="B897" s="237"/>
      <c r="C897" s="238"/>
      <c r="D897" s="239" t="s">
        <v>196</v>
      </c>
      <c r="E897" s="240" t="s">
        <v>1</v>
      </c>
      <c r="F897" s="241" t="s">
        <v>1055</v>
      </c>
      <c r="G897" s="238"/>
      <c r="H897" s="242">
        <v>0.39900000000000002</v>
      </c>
      <c r="I897" s="243"/>
      <c r="J897" s="238"/>
      <c r="K897" s="238"/>
      <c r="L897" s="244"/>
      <c r="M897" s="245"/>
      <c r="N897" s="246"/>
      <c r="O897" s="246"/>
      <c r="P897" s="246"/>
      <c r="Q897" s="246"/>
      <c r="R897" s="246"/>
      <c r="S897" s="246"/>
      <c r="T897" s="247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48" t="s">
        <v>196</v>
      </c>
      <c r="AU897" s="248" t="s">
        <v>86</v>
      </c>
      <c r="AV897" s="13" t="s">
        <v>86</v>
      </c>
      <c r="AW897" s="13" t="s">
        <v>32</v>
      </c>
      <c r="AX897" s="13" t="s">
        <v>76</v>
      </c>
      <c r="AY897" s="248" t="s">
        <v>116</v>
      </c>
    </row>
    <row r="898" s="13" customFormat="1">
      <c r="A898" s="13"/>
      <c r="B898" s="237"/>
      <c r="C898" s="238"/>
      <c r="D898" s="239" t="s">
        <v>196</v>
      </c>
      <c r="E898" s="240" t="s">
        <v>1</v>
      </c>
      <c r="F898" s="241" t="s">
        <v>1056</v>
      </c>
      <c r="G898" s="238"/>
      <c r="H898" s="242">
        <v>0.33300000000000002</v>
      </c>
      <c r="I898" s="243"/>
      <c r="J898" s="238"/>
      <c r="K898" s="238"/>
      <c r="L898" s="244"/>
      <c r="M898" s="245"/>
      <c r="N898" s="246"/>
      <c r="O898" s="246"/>
      <c r="P898" s="246"/>
      <c r="Q898" s="246"/>
      <c r="R898" s="246"/>
      <c r="S898" s="246"/>
      <c r="T898" s="247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48" t="s">
        <v>196</v>
      </c>
      <c r="AU898" s="248" t="s">
        <v>86</v>
      </c>
      <c r="AV898" s="13" t="s">
        <v>86</v>
      </c>
      <c r="AW898" s="13" t="s">
        <v>32</v>
      </c>
      <c r="AX898" s="13" t="s">
        <v>76</v>
      </c>
      <c r="AY898" s="248" t="s">
        <v>116</v>
      </c>
    </row>
    <row r="899" s="13" customFormat="1">
      <c r="A899" s="13"/>
      <c r="B899" s="237"/>
      <c r="C899" s="238"/>
      <c r="D899" s="239" t="s">
        <v>196</v>
      </c>
      <c r="E899" s="240" t="s">
        <v>1</v>
      </c>
      <c r="F899" s="241" t="s">
        <v>1057</v>
      </c>
      <c r="G899" s="238"/>
      <c r="H899" s="242">
        <v>0.22700000000000001</v>
      </c>
      <c r="I899" s="243"/>
      <c r="J899" s="238"/>
      <c r="K899" s="238"/>
      <c r="L899" s="244"/>
      <c r="M899" s="245"/>
      <c r="N899" s="246"/>
      <c r="O899" s="246"/>
      <c r="P899" s="246"/>
      <c r="Q899" s="246"/>
      <c r="R899" s="246"/>
      <c r="S899" s="246"/>
      <c r="T899" s="247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48" t="s">
        <v>196</v>
      </c>
      <c r="AU899" s="248" t="s">
        <v>86</v>
      </c>
      <c r="AV899" s="13" t="s">
        <v>86</v>
      </c>
      <c r="AW899" s="13" t="s">
        <v>32</v>
      </c>
      <c r="AX899" s="13" t="s">
        <v>76</v>
      </c>
      <c r="AY899" s="248" t="s">
        <v>116</v>
      </c>
    </row>
    <row r="900" s="14" customFormat="1">
      <c r="A900" s="14"/>
      <c r="B900" s="249"/>
      <c r="C900" s="250"/>
      <c r="D900" s="239" t="s">
        <v>196</v>
      </c>
      <c r="E900" s="251" t="s">
        <v>1</v>
      </c>
      <c r="F900" s="252" t="s">
        <v>201</v>
      </c>
      <c r="G900" s="250"/>
      <c r="H900" s="253">
        <v>1.6340000000000001</v>
      </c>
      <c r="I900" s="254"/>
      <c r="J900" s="250"/>
      <c r="K900" s="250"/>
      <c r="L900" s="255"/>
      <c r="M900" s="256"/>
      <c r="N900" s="257"/>
      <c r="O900" s="257"/>
      <c r="P900" s="257"/>
      <c r="Q900" s="257"/>
      <c r="R900" s="257"/>
      <c r="S900" s="257"/>
      <c r="T900" s="258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59" t="s">
        <v>196</v>
      </c>
      <c r="AU900" s="259" t="s">
        <v>86</v>
      </c>
      <c r="AV900" s="14" t="s">
        <v>126</v>
      </c>
      <c r="AW900" s="14" t="s">
        <v>32</v>
      </c>
      <c r="AX900" s="14" t="s">
        <v>81</v>
      </c>
      <c r="AY900" s="259" t="s">
        <v>116</v>
      </c>
    </row>
    <row r="901" s="2" customFormat="1" ht="14.4" customHeight="1">
      <c r="A901" s="38"/>
      <c r="B901" s="39"/>
      <c r="C901" s="216" t="s">
        <v>1058</v>
      </c>
      <c r="D901" s="216" t="s">
        <v>120</v>
      </c>
      <c r="E901" s="217" t="s">
        <v>1059</v>
      </c>
      <c r="F901" s="218" t="s">
        <v>1060</v>
      </c>
      <c r="G901" s="219" t="s">
        <v>262</v>
      </c>
      <c r="H901" s="220">
        <v>28.077999999999999</v>
      </c>
      <c r="I901" s="221"/>
      <c r="J901" s="222">
        <f>ROUND(I901*H901,2)</f>
        <v>0</v>
      </c>
      <c r="K901" s="223"/>
      <c r="L901" s="44"/>
      <c r="M901" s="224" t="s">
        <v>1</v>
      </c>
      <c r="N901" s="225" t="s">
        <v>41</v>
      </c>
      <c r="O901" s="91"/>
      <c r="P901" s="226">
        <f>O901*H901</f>
        <v>0</v>
      </c>
      <c r="Q901" s="226">
        <v>0.0051900000000000002</v>
      </c>
      <c r="R901" s="226">
        <f>Q901*H901</f>
        <v>0.14572482000000001</v>
      </c>
      <c r="S901" s="226">
        <v>0</v>
      </c>
      <c r="T901" s="227">
        <f>S901*H901</f>
        <v>0</v>
      </c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R901" s="228" t="s">
        <v>126</v>
      </c>
      <c r="AT901" s="228" t="s">
        <v>120</v>
      </c>
      <c r="AU901" s="228" t="s">
        <v>86</v>
      </c>
      <c r="AY901" s="17" t="s">
        <v>116</v>
      </c>
      <c r="BE901" s="229">
        <f>IF(N901="základní",J901,0)</f>
        <v>0</v>
      </c>
      <c r="BF901" s="229">
        <f>IF(N901="snížená",J901,0)</f>
        <v>0</v>
      </c>
      <c r="BG901" s="229">
        <f>IF(N901="zákl. přenesená",J901,0)</f>
        <v>0</v>
      </c>
      <c r="BH901" s="229">
        <f>IF(N901="sníž. přenesená",J901,0)</f>
        <v>0</v>
      </c>
      <c r="BI901" s="229">
        <f>IF(N901="nulová",J901,0)</f>
        <v>0</v>
      </c>
      <c r="BJ901" s="17" t="s">
        <v>81</v>
      </c>
      <c r="BK901" s="229">
        <f>ROUND(I901*H901,2)</f>
        <v>0</v>
      </c>
      <c r="BL901" s="17" t="s">
        <v>126</v>
      </c>
      <c r="BM901" s="228" t="s">
        <v>1061</v>
      </c>
    </row>
    <row r="902" s="13" customFormat="1">
      <c r="A902" s="13"/>
      <c r="B902" s="237"/>
      <c r="C902" s="238"/>
      <c r="D902" s="239" t="s">
        <v>196</v>
      </c>
      <c r="E902" s="240" t="s">
        <v>1</v>
      </c>
      <c r="F902" s="241" t="s">
        <v>1062</v>
      </c>
      <c r="G902" s="238"/>
      <c r="H902" s="242">
        <v>11.9</v>
      </c>
      <c r="I902" s="243"/>
      <c r="J902" s="238"/>
      <c r="K902" s="238"/>
      <c r="L902" s="244"/>
      <c r="M902" s="245"/>
      <c r="N902" s="246"/>
      <c r="O902" s="246"/>
      <c r="P902" s="246"/>
      <c r="Q902" s="246"/>
      <c r="R902" s="246"/>
      <c r="S902" s="246"/>
      <c r="T902" s="247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48" t="s">
        <v>196</v>
      </c>
      <c r="AU902" s="248" t="s">
        <v>86</v>
      </c>
      <c r="AV902" s="13" t="s">
        <v>86</v>
      </c>
      <c r="AW902" s="13" t="s">
        <v>32</v>
      </c>
      <c r="AX902" s="13" t="s">
        <v>76</v>
      </c>
      <c r="AY902" s="248" t="s">
        <v>116</v>
      </c>
    </row>
    <row r="903" s="13" customFormat="1">
      <c r="A903" s="13"/>
      <c r="B903" s="237"/>
      <c r="C903" s="238"/>
      <c r="D903" s="239" t="s">
        <v>196</v>
      </c>
      <c r="E903" s="240" t="s">
        <v>1</v>
      </c>
      <c r="F903" s="241" t="s">
        <v>1063</v>
      </c>
      <c r="G903" s="238"/>
      <c r="H903" s="242">
        <v>-1.575</v>
      </c>
      <c r="I903" s="243"/>
      <c r="J903" s="238"/>
      <c r="K903" s="238"/>
      <c r="L903" s="244"/>
      <c r="M903" s="245"/>
      <c r="N903" s="246"/>
      <c r="O903" s="246"/>
      <c r="P903" s="246"/>
      <c r="Q903" s="246"/>
      <c r="R903" s="246"/>
      <c r="S903" s="246"/>
      <c r="T903" s="247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48" t="s">
        <v>196</v>
      </c>
      <c r="AU903" s="248" t="s">
        <v>86</v>
      </c>
      <c r="AV903" s="13" t="s">
        <v>86</v>
      </c>
      <c r="AW903" s="13" t="s">
        <v>32</v>
      </c>
      <c r="AX903" s="13" t="s">
        <v>76</v>
      </c>
      <c r="AY903" s="248" t="s">
        <v>116</v>
      </c>
    </row>
    <row r="904" s="13" customFormat="1">
      <c r="A904" s="13"/>
      <c r="B904" s="237"/>
      <c r="C904" s="238"/>
      <c r="D904" s="239" t="s">
        <v>196</v>
      </c>
      <c r="E904" s="240" t="s">
        <v>1</v>
      </c>
      <c r="F904" s="241" t="s">
        <v>1064</v>
      </c>
      <c r="G904" s="238"/>
      <c r="H904" s="242">
        <v>-1.3080000000000001</v>
      </c>
      <c r="I904" s="243"/>
      <c r="J904" s="238"/>
      <c r="K904" s="238"/>
      <c r="L904" s="244"/>
      <c r="M904" s="245"/>
      <c r="N904" s="246"/>
      <c r="O904" s="246"/>
      <c r="P904" s="246"/>
      <c r="Q904" s="246"/>
      <c r="R904" s="246"/>
      <c r="S904" s="246"/>
      <c r="T904" s="247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48" t="s">
        <v>196</v>
      </c>
      <c r="AU904" s="248" t="s">
        <v>86</v>
      </c>
      <c r="AV904" s="13" t="s">
        <v>86</v>
      </c>
      <c r="AW904" s="13" t="s">
        <v>32</v>
      </c>
      <c r="AX904" s="13" t="s">
        <v>76</v>
      </c>
      <c r="AY904" s="248" t="s">
        <v>116</v>
      </c>
    </row>
    <row r="905" s="13" customFormat="1">
      <c r="A905" s="13"/>
      <c r="B905" s="237"/>
      <c r="C905" s="238"/>
      <c r="D905" s="239" t="s">
        <v>196</v>
      </c>
      <c r="E905" s="240" t="s">
        <v>1</v>
      </c>
      <c r="F905" s="241" t="s">
        <v>1065</v>
      </c>
      <c r="G905" s="238"/>
      <c r="H905" s="242">
        <v>6.3300000000000001</v>
      </c>
      <c r="I905" s="243"/>
      <c r="J905" s="238"/>
      <c r="K905" s="238"/>
      <c r="L905" s="244"/>
      <c r="M905" s="245"/>
      <c r="N905" s="246"/>
      <c r="O905" s="246"/>
      <c r="P905" s="246"/>
      <c r="Q905" s="246"/>
      <c r="R905" s="246"/>
      <c r="S905" s="246"/>
      <c r="T905" s="247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48" t="s">
        <v>196</v>
      </c>
      <c r="AU905" s="248" t="s">
        <v>86</v>
      </c>
      <c r="AV905" s="13" t="s">
        <v>86</v>
      </c>
      <c r="AW905" s="13" t="s">
        <v>32</v>
      </c>
      <c r="AX905" s="13" t="s">
        <v>76</v>
      </c>
      <c r="AY905" s="248" t="s">
        <v>116</v>
      </c>
    </row>
    <row r="906" s="13" customFormat="1">
      <c r="A906" s="13"/>
      <c r="B906" s="237"/>
      <c r="C906" s="238"/>
      <c r="D906" s="239" t="s">
        <v>196</v>
      </c>
      <c r="E906" s="240" t="s">
        <v>1</v>
      </c>
      <c r="F906" s="241" t="s">
        <v>1066</v>
      </c>
      <c r="G906" s="238"/>
      <c r="H906" s="242">
        <v>6.2880000000000003</v>
      </c>
      <c r="I906" s="243"/>
      <c r="J906" s="238"/>
      <c r="K906" s="238"/>
      <c r="L906" s="244"/>
      <c r="M906" s="245"/>
      <c r="N906" s="246"/>
      <c r="O906" s="246"/>
      <c r="P906" s="246"/>
      <c r="Q906" s="246"/>
      <c r="R906" s="246"/>
      <c r="S906" s="246"/>
      <c r="T906" s="247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48" t="s">
        <v>196</v>
      </c>
      <c r="AU906" s="248" t="s">
        <v>86</v>
      </c>
      <c r="AV906" s="13" t="s">
        <v>86</v>
      </c>
      <c r="AW906" s="13" t="s">
        <v>32</v>
      </c>
      <c r="AX906" s="13" t="s">
        <v>76</v>
      </c>
      <c r="AY906" s="248" t="s">
        <v>116</v>
      </c>
    </row>
    <row r="907" s="13" customFormat="1">
      <c r="A907" s="13"/>
      <c r="B907" s="237"/>
      <c r="C907" s="238"/>
      <c r="D907" s="239" t="s">
        <v>196</v>
      </c>
      <c r="E907" s="240" t="s">
        <v>1</v>
      </c>
      <c r="F907" s="241" t="s">
        <v>1067</v>
      </c>
      <c r="G907" s="238"/>
      <c r="H907" s="242">
        <v>7.5430000000000001</v>
      </c>
      <c r="I907" s="243"/>
      <c r="J907" s="238"/>
      <c r="K907" s="238"/>
      <c r="L907" s="244"/>
      <c r="M907" s="245"/>
      <c r="N907" s="246"/>
      <c r="O907" s="246"/>
      <c r="P907" s="246"/>
      <c r="Q907" s="246"/>
      <c r="R907" s="246"/>
      <c r="S907" s="246"/>
      <c r="T907" s="247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48" t="s">
        <v>196</v>
      </c>
      <c r="AU907" s="248" t="s">
        <v>86</v>
      </c>
      <c r="AV907" s="13" t="s">
        <v>86</v>
      </c>
      <c r="AW907" s="13" t="s">
        <v>32</v>
      </c>
      <c r="AX907" s="13" t="s">
        <v>76</v>
      </c>
      <c r="AY907" s="248" t="s">
        <v>116</v>
      </c>
    </row>
    <row r="908" s="13" customFormat="1">
      <c r="A908" s="13"/>
      <c r="B908" s="237"/>
      <c r="C908" s="238"/>
      <c r="D908" s="239" t="s">
        <v>196</v>
      </c>
      <c r="E908" s="240" t="s">
        <v>1</v>
      </c>
      <c r="F908" s="241" t="s">
        <v>1068</v>
      </c>
      <c r="G908" s="238"/>
      <c r="H908" s="242">
        <v>-1.1000000000000001</v>
      </c>
      <c r="I908" s="243"/>
      <c r="J908" s="238"/>
      <c r="K908" s="238"/>
      <c r="L908" s="244"/>
      <c r="M908" s="245"/>
      <c r="N908" s="246"/>
      <c r="O908" s="246"/>
      <c r="P908" s="246"/>
      <c r="Q908" s="246"/>
      <c r="R908" s="246"/>
      <c r="S908" s="246"/>
      <c r="T908" s="247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48" t="s">
        <v>196</v>
      </c>
      <c r="AU908" s="248" t="s">
        <v>86</v>
      </c>
      <c r="AV908" s="13" t="s">
        <v>86</v>
      </c>
      <c r="AW908" s="13" t="s">
        <v>32</v>
      </c>
      <c r="AX908" s="13" t="s">
        <v>76</v>
      </c>
      <c r="AY908" s="248" t="s">
        <v>116</v>
      </c>
    </row>
    <row r="909" s="14" customFormat="1">
      <c r="A909" s="14"/>
      <c r="B909" s="249"/>
      <c r="C909" s="250"/>
      <c r="D909" s="239" t="s">
        <v>196</v>
      </c>
      <c r="E909" s="251" t="s">
        <v>1</v>
      </c>
      <c r="F909" s="252" t="s">
        <v>201</v>
      </c>
      <c r="G909" s="250"/>
      <c r="H909" s="253">
        <v>28.077999999999999</v>
      </c>
      <c r="I909" s="254"/>
      <c r="J909" s="250"/>
      <c r="K909" s="250"/>
      <c r="L909" s="255"/>
      <c r="M909" s="256"/>
      <c r="N909" s="257"/>
      <c r="O909" s="257"/>
      <c r="P909" s="257"/>
      <c r="Q909" s="257"/>
      <c r="R909" s="257"/>
      <c r="S909" s="257"/>
      <c r="T909" s="258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59" t="s">
        <v>196</v>
      </c>
      <c r="AU909" s="259" t="s">
        <v>86</v>
      </c>
      <c r="AV909" s="14" t="s">
        <v>126</v>
      </c>
      <c r="AW909" s="14" t="s">
        <v>32</v>
      </c>
      <c r="AX909" s="14" t="s">
        <v>81</v>
      </c>
      <c r="AY909" s="259" t="s">
        <v>116</v>
      </c>
    </row>
    <row r="910" s="2" customFormat="1" ht="14.4" customHeight="1">
      <c r="A910" s="38"/>
      <c r="B910" s="39"/>
      <c r="C910" s="216" t="s">
        <v>1069</v>
      </c>
      <c r="D910" s="216" t="s">
        <v>120</v>
      </c>
      <c r="E910" s="217" t="s">
        <v>1070</v>
      </c>
      <c r="F910" s="218" t="s">
        <v>1071</v>
      </c>
      <c r="G910" s="219" t="s">
        <v>262</v>
      </c>
      <c r="H910" s="220">
        <v>28.077999999999999</v>
      </c>
      <c r="I910" s="221"/>
      <c r="J910" s="222">
        <f>ROUND(I910*H910,2)</f>
        <v>0</v>
      </c>
      <c r="K910" s="223"/>
      <c r="L910" s="44"/>
      <c r="M910" s="224" t="s">
        <v>1</v>
      </c>
      <c r="N910" s="225" t="s">
        <v>41</v>
      </c>
      <c r="O910" s="91"/>
      <c r="P910" s="226">
        <f>O910*H910</f>
        <v>0</v>
      </c>
      <c r="Q910" s="226">
        <v>0</v>
      </c>
      <c r="R910" s="226">
        <f>Q910*H910</f>
        <v>0</v>
      </c>
      <c r="S910" s="226">
        <v>0</v>
      </c>
      <c r="T910" s="227">
        <f>S910*H910</f>
        <v>0</v>
      </c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R910" s="228" t="s">
        <v>126</v>
      </c>
      <c r="AT910" s="228" t="s">
        <v>120</v>
      </c>
      <c r="AU910" s="228" t="s">
        <v>86</v>
      </c>
      <c r="AY910" s="17" t="s">
        <v>116</v>
      </c>
      <c r="BE910" s="229">
        <f>IF(N910="základní",J910,0)</f>
        <v>0</v>
      </c>
      <c r="BF910" s="229">
        <f>IF(N910="snížená",J910,0)</f>
        <v>0</v>
      </c>
      <c r="BG910" s="229">
        <f>IF(N910="zákl. přenesená",J910,0)</f>
        <v>0</v>
      </c>
      <c r="BH910" s="229">
        <f>IF(N910="sníž. přenesená",J910,0)</f>
        <v>0</v>
      </c>
      <c r="BI910" s="229">
        <f>IF(N910="nulová",J910,0)</f>
        <v>0</v>
      </c>
      <c r="BJ910" s="17" t="s">
        <v>81</v>
      </c>
      <c r="BK910" s="229">
        <f>ROUND(I910*H910,2)</f>
        <v>0</v>
      </c>
      <c r="BL910" s="17" t="s">
        <v>126</v>
      </c>
      <c r="BM910" s="228" t="s">
        <v>1072</v>
      </c>
    </row>
    <row r="911" s="2" customFormat="1" ht="24.15" customHeight="1">
      <c r="A911" s="38"/>
      <c r="B911" s="39"/>
      <c r="C911" s="216" t="s">
        <v>1073</v>
      </c>
      <c r="D911" s="216" t="s">
        <v>120</v>
      </c>
      <c r="E911" s="217" t="s">
        <v>1074</v>
      </c>
      <c r="F911" s="218" t="s">
        <v>1075</v>
      </c>
      <c r="G911" s="219" t="s">
        <v>256</v>
      </c>
      <c r="H911" s="220">
        <v>0.26200000000000001</v>
      </c>
      <c r="I911" s="221"/>
      <c r="J911" s="222">
        <f>ROUND(I911*H911,2)</f>
        <v>0</v>
      </c>
      <c r="K911" s="223"/>
      <c r="L911" s="44"/>
      <c r="M911" s="224" t="s">
        <v>1</v>
      </c>
      <c r="N911" s="225" t="s">
        <v>41</v>
      </c>
      <c r="O911" s="91"/>
      <c r="P911" s="226">
        <f>O911*H911</f>
        <v>0</v>
      </c>
      <c r="Q911" s="226">
        <v>1.0525599999999999</v>
      </c>
      <c r="R911" s="226">
        <f>Q911*H911</f>
        <v>0.27577071999999997</v>
      </c>
      <c r="S911" s="226">
        <v>0</v>
      </c>
      <c r="T911" s="227">
        <f>S911*H911</f>
        <v>0</v>
      </c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R911" s="228" t="s">
        <v>126</v>
      </c>
      <c r="AT911" s="228" t="s">
        <v>120</v>
      </c>
      <c r="AU911" s="228" t="s">
        <v>86</v>
      </c>
      <c r="AY911" s="17" t="s">
        <v>116</v>
      </c>
      <c r="BE911" s="229">
        <f>IF(N911="základní",J911,0)</f>
        <v>0</v>
      </c>
      <c r="BF911" s="229">
        <f>IF(N911="snížená",J911,0)</f>
        <v>0</v>
      </c>
      <c r="BG911" s="229">
        <f>IF(N911="zákl. přenesená",J911,0)</f>
        <v>0</v>
      </c>
      <c r="BH911" s="229">
        <f>IF(N911="sníž. přenesená",J911,0)</f>
        <v>0</v>
      </c>
      <c r="BI911" s="229">
        <f>IF(N911="nulová",J911,0)</f>
        <v>0</v>
      </c>
      <c r="BJ911" s="17" t="s">
        <v>81</v>
      </c>
      <c r="BK911" s="229">
        <f>ROUND(I911*H911,2)</f>
        <v>0</v>
      </c>
      <c r="BL911" s="17" t="s">
        <v>126</v>
      </c>
      <c r="BM911" s="228" t="s">
        <v>1076</v>
      </c>
    </row>
    <row r="912" s="2" customFormat="1" ht="14.4" customHeight="1">
      <c r="A912" s="38"/>
      <c r="B912" s="39"/>
      <c r="C912" s="216" t="s">
        <v>1077</v>
      </c>
      <c r="D912" s="216" t="s">
        <v>120</v>
      </c>
      <c r="E912" s="217" t="s">
        <v>1078</v>
      </c>
      <c r="F912" s="218" t="s">
        <v>1079</v>
      </c>
      <c r="G912" s="219" t="s">
        <v>194</v>
      </c>
      <c r="H912" s="220">
        <v>6.7270000000000003</v>
      </c>
      <c r="I912" s="221"/>
      <c r="J912" s="222">
        <f>ROUND(I912*H912,2)</f>
        <v>0</v>
      </c>
      <c r="K912" s="223"/>
      <c r="L912" s="44"/>
      <c r="M912" s="224" t="s">
        <v>1</v>
      </c>
      <c r="N912" s="225" t="s">
        <v>41</v>
      </c>
      <c r="O912" s="91"/>
      <c r="P912" s="226">
        <f>O912*H912</f>
        <v>0</v>
      </c>
      <c r="Q912" s="226">
        <v>2.4533700000000001</v>
      </c>
      <c r="R912" s="226">
        <f>Q912*H912</f>
        <v>16.50381999</v>
      </c>
      <c r="S912" s="226">
        <v>0</v>
      </c>
      <c r="T912" s="227">
        <f>S912*H912</f>
        <v>0</v>
      </c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R912" s="228" t="s">
        <v>126</v>
      </c>
      <c r="AT912" s="228" t="s">
        <v>120</v>
      </c>
      <c r="AU912" s="228" t="s">
        <v>86</v>
      </c>
      <c r="AY912" s="17" t="s">
        <v>116</v>
      </c>
      <c r="BE912" s="229">
        <f>IF(N912="základní",J912,0)</f>
        <v>0</v>
      </c>
      <c r="BF912" s="229">
        <f>IF(N912="snížená",J912,0)</f>
        <v>0</v>
      </c>
      <c r="BG912" s="229">
        <f>IF(N912="zákl. přenesená",J912,0)</f>
        <v>0</v>
      </c>
      <c r="BH912" s="229">
        <f>IF(N912="sníž. přenesená",J912,0)</f>
        <v>0</v>
      </c>
      <c r="BI912" s="229">
        <f>IF(N912="nulová",J912,0)</f>
        <v>0</v>
      </c>
      <c r="BJ912" s="17" t="s">
        <v>81</v>
      </c>
      <c r="BK912" s="229">
        <f>ROUND(I912*H912,2)</f>
        <v>0</v>
      </c>
      <c r="BL912" s="17" t="s">
        <v>126</v>
      </c>
      <c r="BM912" s="228" t="s">
        <v>1080</v>
      </c>
    </row>
    <row r="913" s="13" customFormat="1">
      <c r="A913" s="13"/>
      <c r="B913" s="237"/>
      <c r="C913" s="238"/>
      <c r="D913" s="239" t="s">
        <v>196</v>
      </c>
      <c r="E913" s="240" t="s">
        <v>1</v>
      </c>
      <c r="F913" s="241" t="s">
        <v>1081</v>
      </c>
      <c r="G913" s="238"/>
      <c r="H913" s="242">
        <v>0.22</v>
      </c>
      <c r="I913" s="243"/>
      <c r="J913" s="238"/>
      <c r="K913" s="238"/>
      <c r="L913" s="244"/>
      <c r="M913" s="245"/>
      <c r="N913" s="246"/>
      <c r="O913" s="246"/>
      <c r="P913" s="246"/>
      <c r="Q913" s="246"/>
      <c r="R913" s="246"/>
      <c r="S913" s="246"/>
      <c r="T913" s="247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48" t="s">
        <v>196</v>
      </c>
      <c r="AU913" s="248" t="s">
        <v>86</v>
      </c>
      <c r="AV913" s="13" t="s">
        <v>86</v>
      </c>
      <c r="AW913" s="13" t="s">
        <v>32</v>
      </c>
      <c r="AX913" s="13" t="s">
        <v>76</v>
      </c>
      <c r="AY913" s="248" t="s">
        <v>116</v>
      </c>
    </row>
    <row r="914" s="13" customFormat="1">
      <c r="A914" s="13"/>
      <c r="B914" s="237"/>
      <c r="C914" s="238"/>
      <c r="D914" s="239" t="s">
        <v>196</v>
      </c>
      <c r="E914" s="240" t="s">
        <v>1</v>
      </c>
      <c r="F914" s="241" t="s">
        <v>1082</v>
      </c>
      <c r="G914" s="238"/>
      <c r="H914" s="242">
        <v>0.35399999999999998</v>
      </c>
      <c r="I914" s="243"/>
      <c r="J914" s="238"/>
      <c r="K914" s="238"/>
      <c r="L914" s="244"/>
      <c r="M914" s="245"/>
      <c r="N914" s="246"/>
      <c r="O914" s="246"/>
      <c r="P914" s="246"/>
      <c r="Q914" s="246"/>
      <c r="R914" s="246"/>
      <c r="S914" s="246"/>
      <c r="T914" s="247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48" t="s">
        <v>196</v>
      </c>
      <c r="AU914" s="248" t="s">
        <v>86</v>
      </c>
      <c r="AV914" s="13" t="s">
        <v>86</v>
      </c>
      <c r="AW914" s="13" t="s">
        <v>32</v>
      </c>
      <c r="AX914" s="13" t="s">
        <v>76</v>
      </c>
      <c r="AY914" s="248" t="s">
        <v>116</v>
      </c>
    </row>
    <row r="915" s="13" customFormat="1">
      <c r="A915" s="13"/>
      <c r="B915" s="237"/>
      <c r="C915" s="238"/>
      <c r="D915" s="239" t="s">
        <v>196</v>
      </c>
      <c r="E915" s="240" t="s">
        <v>1</v>
      </c>
      <c r="F915" s="241" t="s">
        <v>1083</v>
      </c>
      <c r="G915" s="238"/>
      <c r="H915" s="242">
        <v>1.593</v>
      </c>
      <c r="I915" s="243"/>
      <c r="J915" s="238"/>
      <c r="K915" s="238"/>
      <c r="L915" s="244"/>
      <c r="M915" s="245"/>
      <c r="N915" s="246"/>
      <c r="O915" s="246"/>
      <c r="P915" s="246"/>
      <c r="Q915" s="246"/>
      <c r="R915" s="246"/>
      <c r="S915" s="246"/>
      <c r="T915" s="247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48" t="s">
        <v>196</v>
      </c>
      <c r="AU915" s="248" t="s">
        <v>86</v>
      </c>
      <c r="AV915" s="13" t="s">
        <v>86</v>
      </c>
      <c r="AW915" s="13" t="s">
        <v>32</v>
      </c>
      <c r="AX915" s="13" t="s">
        <v>76</v>
      </c>
      <c r="AY915" s="248" t="s">
        <v>116</v>
      </c>
    </row>
    <row r="916" s="13" customFormat="1">
      <c r="A916" s="13"/>
      <c r="B916" s="237"/>
      <c r="C916" s="238"/>
      <c r="D916" s="239" t="s">
        <v>196</v>
      </c>
      <c r="E916" s="240" t="s">
        <v>1</v>
      </c>
      <c r="F916" s="241" t="s">
        <v>1084</v>
      </c>
      <c r="G916" s="238"/>
      <c r="H916" s="242">
        <v>0.57999999999999996</v>
      </c>
      <c r="I916" s="243"/>
      <c r="J916" s="238"/>
      <c r="K916" s="238"/>
      <c r="L916" s="244"/>
      <c r="M916" s="245"/>
      <c r="N916" s="246"/>
      <c r="O916" s="246"/>
      <c r="P916" s="246"/>
      <c r="Q916" s="246"/>
      <c r="R916" s="246"/>
      <c r="S916" s="246"/>
      <c r="T916" s="247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48" t="s">
        <v>196</v>
      </c>
      <c r="AU916" s="248" t="s">
        <v>86</v>
      </c>
      <c r="AV916" s="13" t="s">
        <v>86</v>
      </c>
      <c r="AW916" s="13" t="s">
        <v>32</v>
      </c>
      <c r="AX916" s="13" t="s">
        <v>76</v>
      </c>
      <c r="AY916" s="248" t="s">
        <v>116</v>
      </c>
    </row>
    <row r="917" s="15" customFormat="1">
      <c r="A917" s="15"/>
      <c r="B917" s="260"/>
      <c r="C917" s="261"/>
      <c r="D917" s="239" t="s">
        <v>196</v>
      </c>
      <c r="E917" s="262" t="s">
        <v>1</v>
      </c>
      <c r="F917" s="263" t="s">
        <v>1085</v>
      </c>
      <c r="G917" s="261"/>
      <c r="H917" s="264">
        <v>2.7469999999999999</v>
      </c>
      <c r="I917" s="265"/>
      <c r="J917" s="261"/>
      <c r="K917" s="261"/>
      <c r="L917" s="266"/>
      <c r="M917" s="267"/>
      <c r="N917" s="268"/>
      <c r="O917" s="268"/>
      <c r="P917" s="268"/>
      <c r="Q917" s="268"/>
      <c r="R917" s="268"/>
      <c r="S917" s="268"/>
      <c r="T917" s="269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T917" s="270" t="s">
        <v>196</v>
      </c>
      <c r="AU917" s="270" t="s">
        <v>86</v>
      </c>
      <c r="AV917" s="15" t="s">
        <v>119</v>
      </c>
      <c r="AW917" s="15" t="s">
        <v>32</v>
      </c>
      <c r="AX917" s="15" t="s">
        <v>76</v>
      </c>
      <c r="AY917" s="270" t="s">
        <v>116</v>
      </c>
    </row>
    <row r="918" s="13" customFormat="1">
      <c r="A918" s="13"/>
      <c r="B918" s="237"/>
      <c r="C918" s="238"/>
      <c r="D918" s="239" t="s">
        <v>196</v>
      </c>
      <c r="E918" s="240" t="s">
        <v>1</v>
      </c>
      <c r="F918" s="241" t="s">
        <v>1086</v>
      </c>
      <c r="G918" s="238"/>
      <c r="H918" s="242">
        <v>0.29599999999999999</v>
      </c>
      <c r="I918" s="243"/>
      <c r="J918" s="238"/>
      <c r="K918" s="238"/>
      <c r="L918" s="244"/>
      <c r="M918" s="245"/>
      <c r="N918" s="246"/>
      <c r="O918" s="246"/>
      <c r="P918" s="246"/>
      <c r="Q918" s="246"/>
      <c r="R918" s="246"/>
      <c r="S918" s="246"/>
      <c r="T918" s="247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48" t="s">
        <v>196</v>
      </c>
      <c r="AU918" s="248" t="s">
        <v>86</v>
      </c>
      <c r="AV918" s="13" t="s">
        <v>86</v>
      </c>
      <c r="AW918" s="13" t="s">
        <v>32</v>
      </c>
      <c r="AX918" s="13" t="s">
        <v>76</v>
      </c>
      <c r="AY918" s="248" t="s">
        <v>116</v>
      </c>
    </row>
    <row r="919" s="13" customFormat="1">
      <c r="A919" s="13"/>
      <c r="B919" s="237"/>
      <c r="C919" s="238"/>
      <c r="D919" s="239" t="s">
        <v>196</v>
      </c>
      <c r="E919" s="240" t="s">
        <v>1</v>
      </c>
      <c r="F919" s="241" t="s">
        <v>1087</v>
      </c>
      <c r="G919" s="238"/>
      <c r="H919" s="242">
        <v>0.13900000000000001</v>
      </c>
      <c r="I919" s="243"/>
      <c r="J919" s="238"/>
      <c r="K919" s="238"/>
      <c r="L919" s="244"/>
      <c r="M919" s="245"/>
      <c r="N919" s="246"/>
      <c r="O919" s="246"/>
      <c r="P919" s="246"/>
      <c r="Q919" s="246"/>
      <c r="R919" s="246"/>
      <c r="S919" s="246"/>
      <c r="T919" s="247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48" t="s">
        <v>196</v>
      </c>
      <c r="AU919" s="248" t="s">
        <v>86</v>
      </c>
      <c r="AV919" s="13" t="s">
        <v>86</v>
      </c>
      <c r="AW919" s="13" t="s">
        <v>32</v>
      </c>
      <c r="AX919" s="13" t="s">
        <v>76</v>
      </c>
      <c r="AY919" s="248" t="s">
        <v>116</v>
      </c>
    </row>
    <row r="920" s="13" customFormat="1">
      <c r="A920" s="13"/>
      <c r="B920" s="237"/>
      <c r="C920" s="238"/>
      <c r="D920" s="239" t="s">
        <v>196</v>
      </c>
      <c r="E920" s="240" t="s">
        <v>1</v>
      </c>
      <c r="F920" s="241" t="s">
        <v>1088</v>
      </c>
      <c r="G920" s="238"/>
      <c r="H920" s="242">
        <v>1.0409999999999999</v>
      </c>
      <c r="I920" s="243"/>
      <c r="J920" s="238"/>
      <c r="K920" s="238"/>
      <c r="L920" s="244"/>
      <c r="M920" s="245"/>
      <c r="N920" s="246"/>
      <c r="O920" s="246"/>
      <c r="P920" s="246"/>
      <c r="Q920" s="246"/>
      <c r="R920" s="246"/>
      <c r="S920" s="246"/>
      <c r="T920" s="247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48" t="s">
        <v>196</v>
      </c>
      <c r="AU920" s="248" t="s">
        <v>86</v>
      </c>
      <c r="AV920" s="13" t="s">
        <v>86</v>
      </c>
      <c r="AW920" s="13" t="s">
        <v>32</v>
      </c>
      <c r="AX920" s="13" t="s">
        <v>76</v>
      </c>
      <c r="AY920" s="248" t="s">
        <v>116</v>
      </c>
    </row>
    <row r="921" s="13" customFormat="1">
      <c r="A921" s="13"/>
      <c r="B921" s="237"/>
      <c r="C921" s="238"/>
      <c r="D921" s="239" t="s">
        <v>196</v>
      </c>
      <c r="E921" s="240" t="s">
        <v>1</v>
      </c>
      <c r="F921" s="241" t="s">
        <v>1089</v>
      </c>
      <c r="G921" s="238"/>
      <c r="H921" s="242">
        <v>0.51400000000000001</v>
      </c>
      <c r="I921" s="243"/>
      <c r="J921" s="238"/>
      <c r="K921" s="238"/>
      <c r="L921" s="244"/>
      <c r="M921" s="245"/>
      <c r="N921" s="246"/>
      <c r="O921" s="246"/>
      <c r="P921" s="246"/>
      <c r="Q921" s="246"/>
      <c r="R921" s="246"/>
      <c r="S921" s="246"/>
      <c r="T921" s="247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48" t="s">
        <v>196</v>
      </c>
      <c r="AU921" s="248" t="s">
        <v>86</v>
      </c>
      <c r="AV921" s="13" t="s">
        <v>86</v>
      </c>
      <c r="AW921" s="13" t="s">
        <v>32</v>
      </c>
      <c r="AX921" s="13" t="s">
        <v>76</v>
      </c>
      <c r="AY921" s="248" t="s">
        <v>116</v>
      </c>
    </row>
    <row r="922" s="15" customFormat="1">
      <c r="A922" s="15"/>
      <c r="B922" s="260"/>
      <c r="C922" s="261"/>
      <c r="D922" s="239" t="s">
        <v>196</v>
      </c>
      <c r="E922" s="262" t="s">
        <v>1</v>
      </c>
      <c r="F922" s="263" t="s">
        <v>1090</v>
      </c>
      <c r="G922" s="261"/>
      <c r="H922" s="264">
        <v>1.99</v>
      </c>
      <c r="I922" s="265"/>
      <c r="J922" s="261"/>
      <c r="K922" s="261"/>
      <c r="L922" s="266"/>
      <c r="M922" s="267"/>
      <c r="N922" s="268"/>
      <c r="O922" s="268"/>
      <c r="P922" s="268"/>
      <c r="Q922" s="268"/>
      <c r="R922" s="268"/>
      <c r="S922" s="268"/>
      <c r="T922" s="269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T922" s="270" t="s">
        <v>196</v>
      </c>
      <c r="AU922" s="270" t="s">
        <v>86</v>
      </c>
      <c r="AV922" s="15" t="s">
        <v>119</v>
      </c>
      <c r="AW922" s="15" t="s">
        <v>32</v>
      </c>
      <c r="AX922" s="15" t="s">
        <v>76</v>
      </c>
      <c r="AY922" s="270" t="s">
        <v>116</v>
      </c>
    </row>
    <row r="923" s="13" customFormat="1">
      <c r="A923" s="13"/>
      <c r="B923" s="237"/>
      <c r="C923" s="238"/>
      <c r="D923" s="239" t="s">
        <v>196</v>
      </c>
      <c r="E923" s="240" t="s">
        <v>1</v>
      </c>
      <c r="F923" s="241" t="s">
        <v>1091</v>
      </c>
      <c r="G923" s="238"/>
      <c r="H923" s="242">
        <v>1.99</v>
      </c>
      <c r="I923" s="243"/>
      <c r="J923" s="238"/>
      <c r="K923" s="238"/>
      <c r="L923" s="244"/>
      <c r="M923" s="245"/>
      <c r="N923" s="246"/>
      <c r="O923" s="246"/>
      <c r="P923" s="246"/>
      <c r="Q923" s="246"/>
      <c r="R923" s="246"/>
      <c r="S923" s="246"/>
      <c r="T923" s="247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48" t="s">
        <v>196</v>
      </c>
      <c r="AU923" s="248" t="s">
        <v>86</v>
      </c>
      <c r="AV923" s="13" t="s">
        <v>86</v>
      </c>
      <c r="AW923" s="13" t="s">
        <v>32</v>
      </c>
      <c r="AX923" s="13" t="s">
        <v>76</v>
      </c>
      <c r="AY923" s="248" t="s">
        <v>116</v>
      </c>
    </row>
    <row r="924" s="15" customFormat="1">
      <c r="A924" s="15"/>
      <c r="B924" s="260"/>
      <c r="C924" s="261"/>
      <c r="D924" s="239" t="s">
        <v>196</v>
      </c>
      <c r="E924" s="262" t="s">
        <v>1</v>
      </c>
      <c r="F924" s="263" t="s">
        <v>1090</v>
      </c>
      <c r="G924" s="261"/>
      <c r="H924" s="264">
        <v>1.99</v>
      </c>
      <c r="I924" s="265"/>
      <c r="J924" s="261"/>
      <c r="K924" s="261"/>
      <c r="L924" s="266"/>
      <c r="M924" s="267"/>
      <c r="N924" s="268"/>
      <c r="O924" s="268"/>
      <c r="P924" s="268"/>
      <c r="Q924" s="268"/>
      <c r="R924" s="268"/>
      <c r="S924" s="268"/>
      <c r="T924" s="269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T924" s="270" t="s">
        <v>196</v>
      </c>
      <c r="AU924" s="270" t="s">
        <v>86</v>
      </c>
      <c r="AV924" s="15" t="s">
        <v>119</v>
      </c>
      <c r="AW924" s="15" t="s">
        <v>32</v>
      </c>
      <c r="AX924" s="15" t="s">
        <v>76</v>
      </c>
      <c r="AY924" s="270" t="s">
        <v>116</v>
      </c>
    </row>
    <row r="925" s="14" customFormat="1">
      <c r="A925" s="14"/>
      <c r="B925" s="249"/>
      <c r="C925" s="250"/>
      <c r="D925" s="239" t="s">
        <v>196</v>
      </c>
      <c r="E925" s="251" t="s">
        <v>1</v>
      </c>
      <c r="F925" s="252" t="s">
        <v>201</v>
      </c>
      <c r="G925" s="250"/>
      <c r="H925" s="253">
        <v>6.7270000000000003</v>
      </c>
      <c r="I925" s="254"/>
      <c r="J925" s="250"/>
      <c r="K925" s="250"/>
      <c r="L925" s="255"/>
      <c r="M925" s="256"/>
      <c r="N925" s="257"/>
      <c r="O925" s="257"/>
      <c r="P925" s="257"/>
      <c r="Q925" s="257"/>
      <c r="R925" s="257"/>
      <c r="S925" s="257"/>
      <c r="T925" s="258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59" t="s">
        <v>196</v>
      </c>
      <c r="AU925" s="259" t="s">
        <v>86</v>
      </c>
      <c r="AV925" s="14" t="s">
        <v>126</v>
      </c>
      <c r="AW925" s="14" t="s">
        <v>32</v>
      </c>
      <c r="AX925" s="14" t="s">
        <v>81</v>
      </c>
      <c r="AY925" s="259" t="s">
        <v>116</v>
      </c>
    </row>
    <row r="926" s="2" customFormat="1" ht="24.15" customHeight="1">
      <c r="A926" s="38"/>
      <c r="B926" s="39"/>
      <c r="C926" s="216" t="s">
        <v>1092</v>
      </c>
      <c r="D926" s="216" t="s">
        <v>120</v>
      </c>
      <c r="E926" s="217" t="s">
        <v>1093</v>
      </c>
      <c r="F926" s="218" t="s">
        <v>1094</v>
      </c>
      <c r="G926" s="219" t="s">
        <v>262</v>
      </c>
      <c r="H926" s="220">
        <v>2.9260000000000002</v>
      </c>
      <c r="I926" s="221"/>
      <c r="J926" s="222">
        <f>ROUND(I926*H926,2)</f>
        <v>0</v>
      </c>
      <c r="K926" s="223"/>
      <c r="L926" s="44"/>
      <c r="M926" s="224" t="s">
        <v>1</v>
      </c>
      <c r="N926" s="225" t="s">
        <v>41</v>
      </c>
      <c r="O926" s="91"/>
      <c r="P926" s="226">
        <f>O926*H926</f>
        <v>0</v>
      </c>
      <c r="Q926" s="226">
        <v>0</v>
      </c>
      <c r="R926" s="226">
        <f>Q926*H926</f>
        <v>0</v>
      </c>
      <c r="S926" s="226">
        <v>0</v>
      </c>
      <c r="T926" s="227">
        <f>S926*H926</f>
        <v>0</v>
      </c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R926" s="228" t="s">
        <v>126</v>
      </c>
      <c r="AT926" s="228" t="s">
        <v>120</v>
      </c>
      <c r="AU926" s="228" t="s">
        <v>86</v>
      </c>
      <c r="AY926" s="17" t="s">
        <v>116</v>
      </c>
      <c r="BE926" s="229">
        <f>IF(N926="základní",J926,0)</f>
        <v>0</v>
      </c>
      <c r="BF926" s="229">
        <f>IF(N926="snížená",J926,0)</f>
        <v>0</v>
      </c>
      <c r="BG926" s="229">
        <f>IF(N926="zákl. přenesená",J926,0)</f>
        <v>0</v>
      </c>
      <c r="BH926" s="229">
        <f>IF(N926="sníž. přenesená",J926,0)</f>
        <v>0</v>
      </c>
      <c r="BI926" s="229">
        <f>IF(N926="nulová",J926,0)</f>
        <v>0</v>
      </c>
      <c r="BJ926" s="17" t="s">
        <v>81</v>
      </c>
      <c r="BK926" s="229">
        <f>ROUND(I926*H926,2)</f>
        <v>0</v>
      </c>
      <c r="BL926" s="17" t="s">
        <v>126</v>
      </c>
      <c r="BM926" s="228" t="s">
        <v>1095</v>
      </c>
    </row>
    <row r="927" s="13" customFormat="1">
      <c r="A927" s="13"/>
      <c r="B927" s="237"/>
      <c r="C927" s="238"/>
      <c r="D927" s="239" t="s">
        <v>196</v>
      </c>
      <c r="E927" s="240" t="s">
        <v>1</v>
      </c>
      <c r="F927" s="241" t="s">
        <v>1096</v>
      </c>
      <c r="G927" s="238"/>
      <c r="H927" s="242">
        <v>1.6499999999999999</v>
      </c>
      <c r="I927" s="243"/>
      <c r="J927" s="238"/>
      <c r="K927" s="238"/>
      <c r="L927" s="244"/>
      <c r="M927" s="245"/>
      <c r="N927" s="246"/>
      <c r="O927" s="246"/>
      <c r="P927" s="246"/>
      <c r="Q927" s="246"/>
      <c r="R927" s="246"/>
      <c r="S927" s="246"/>
      <c r="T927" s="247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48" t="s">
        <v>196</v>
      </c>
      <c r="AU927" s="248" t="s">
        <v>86</v>
      </c>
      <c r="AV927" s="13" t="s">
        <v>86</v>
      </c>
      <c r="AW927" s="13" t="s">
        <v>32</v>
      </c>
      <c r="AX927" s="13" t="s">
        <v>76</v>
      </c>
      <c r="AY927" s="248" t="s">
        <v>116</v>
      </c>
    </row>
    <row r="928" s="13" customFormat="1">
      <c r="A928" s="13"/>
      <c r="B928" s="237"/>
      <c r="C928" s="238"/>
      <c r="D928" s="239" t="s">
        <v>196</v>
      </c>
      <c r="E928" s="240" t="s">
        <v>1</v>
      </c>
      <c r="F928" s="241" t="s">
        <v>1097</v>
      </c>
      <c r="G928" s="238"/>
      <c r="H928" s="242">
        <v>1.276</v>
      </c>
      <c r="I928" s="243"/>
      <c r="J928" s="238"/>
      <c r="K928" s="238"/>
      <c r="L928" s="244"/>
      <c r="M928" s="245"/>
      <c r="N928" s="246"/>
      <c r="O928" s="246"/>
      <c r="P928" s="246"/>
      <c r="Q928" s="246"/>
      <c r="R928" s="246"/>
      <c r="S928" s="246"/>
      <c r="T928" s="247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48" t="s">
        <v>196</v>
      </c>
      <c r="AU928" s="248" t="s">
        <v>86</v>
      </c>
      <c r="AV928" s="13" t="s">
        <v>86</v>
      </c>
      <c r="AW928" s="13" t="s">
        <v>32</v>
      </c>
      <c r="AX928" s="13" t="s">
        <v>76</v>
      </c>
      <c r="AY928" s="248" t="s">
        <v>116</v>
      </c>
    </row>
    <row r="929" s="14" customFormat="1">
      <c r="A929" s="14"/>
      <c r="B929" s="249"/>
      <c r="C929" s="250"/>
      <c r="D929" s="239" t="s">
        <v>196</v>
      </c>
      <c r="E929" s="251" t="s">
        <v>1</v>
      </c>
      <c r="F929" s="252" t="s">
        <v>201</v>
      </c>
      <c r="G929" s="250"/>
      <c r="H929" s="253">
        <v>2.9260000000000002</v>
      </c>
      <c r="I929" s="254"/>
      <c r="J929" s="250"/>
      <c r="K929" s="250"/>
      <c r="L929" s="255"/>
      <c r="M929" s="256"/>
      <c r="N929" s="257"/>
      <c r="O929" s="257"/>
      <c r="P929" s="257"/>
      <c r="Q929" s="257"/>
      <c r="R929" s="257"/>
      <c r="S929" s="257"/>
      <c r="T929" s="258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T929" s="259" t="s">
        <v>196</v>
      </c>
      <c r="AU929" s="259" t="s">
        <v>86</v>
      </c>
      <c r="AV929" s="14" t="s">
        <v>126</v>
      </c>
      <c r="AW929" s="14" t="s">
        <v>32</v>
      </c>
      <c r="AX929" s="14" t="s">
        <v>81</v>
      </c>
      <c r="AY929" s="259" t="s">
        <v>116</v>
      </c>
    </row>
    <row r="930" s="2" customFormat="1" ht="24.15" customHeight="1">
      <c r="A930" s="38"/>
      <c r="B930" s="39"/>
      <c r="C930" s="216" t="s">
        <v>1098</v>
      </c>
      <c r="D930" s="216" t="s">
        <v>120</v>
      </c>
      <c r="E930" s="217" t="s">
        <v>1099</v>
      </c>
      <c r="F930" s="218" t="s">
        <v>1100</v>
      </c>
      <c r="G930" s="219" t="s">
        <v>262</v>
      </c>
      <c r="H930" s="220">
        <v>4.6619999999999999</v>
      </c>
      <c r="I930" s="221"/>
      <c r="J930" s="222">
        <f>ROUND(I930*H930,2)</f>
        <v>0</v>
      </c>
      <c r="K930" s="223"/>
      <c r="L930" s="44"/>
      <c r="M930" s="224" t="s">
        <v>1</v>
      </c>
      <c r="N930" s="225" t="s">
        <v>41</v>
      </c>
      <c r="O930" s="91"/>
      <c r="P930" s="226">
        <f>O930*H930</f>
        <v>0</v>
      </c>
      <c r="Q930" s="226">
        <v>0</v>
      </c>
      <c r="R930" s="226">
        <f>Q930*H930</f>
        <v>0</v>
      </c>
      <c r="S930" s="226">
        <v>0</v>
      </c>
      <c r="T930" s="227">
        <f>S930*H930</f>
        <v>0</v>
      </c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R930" s="228" t="s">
        <v>126</v>
      </c>
      <c r="AT930" s="228" t="s">
        <v>120</v>
      </c>
      <c r="AU930" s="228" t="s">
        <v>86</v>
      </c>
      <c r="AY930" s="17" t="s">
        <v>116</v>
      </c>
      <c r="BE930" s="229">
        <f>IF(N930="základní",J930,0)</f>
        <v>0</v>
      </c>
      <c r="BF930" s="229">
        <f>IF(N930="snížená",J930,0)</f>
        <v>0</v>
      </c>
      <c r="BG930" s="229">
        <f>IF(N930="zákl. přenesená",J930,0)</f>
        <v>0</v>
      </c>
      <c r="BH930" s="229">
        <f>IF(N930="sníž. přenesená",J930,0)</f>
        <v>0</v>
      </c>
      <c r="BI930" s="229">
        <f>IF(N930="nulová",J930,0)</f>
        <v>0</v>
      </c>
      <c r="BJ930" s="17" t="s">
        <v>81</v>
      </c>
      <c r="BK930" s="229">
        <f>ROUND(I930*H930,2)</f>
        <v>0</v>
      </c>
      <c r="BL930" s="17" t="s">
        <v>126</v>
      </c>
      <c r="BM930" s="228" t="s">
        <v>1101</v>
      </c>
    </row>
    <row r="931" s="13" customFormat="1">
      <c r="A931" s="13"/>
      <c r="B931" s="237"/>
      <c r="C931" s="238"/>
      <c r="D931" s="239" t="s">
        <v>196</v>
      </c>
      <c r="E931" s="240" t="s">
        <v>1</v>
      </c>
      <c r="F931" s="241" t="s">
        <v>1102</v>
      </c>
      <c r="G931" s="238"/>
      <c r="H931" s="242">
        <v>1.6020000000000001</v>
      </c>
      <c r="I931" s="243"/>
      <c r="J931" s="238"/>
      <c r="K931" s="238"/>
      <c r="L931" s="244"/>
      <c r="M931" s="245"/>
      <c r="N931" s="246"/>
      <c r="O931" s="246"/>
      <c r="P931" s="246"/>
      <c r="Q931" s="246"/>
      <c r="R931" s="246"/>
      <c r="S931" s="246"/>
      <c r="T931" s="247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48" t="s">
        <v>196</v>
      </c>
      <c r="AU931" s="248" t="s">
        <v>86</v>
      </c>
      <c r="AV931" s="13" t="s">
        <v>86</v>
      </c>
      <c r="AW931" s="13" t="s">
        <v>32</v>
      </c>
      <c r="AX931" s="13" t="s">
        <v>76</v>
      </c>
      <c r="AY931" s="248" t="s">
        <v>116</v>
      </c>
    </row>
    <row r="932" s="13" customFormat="1">
      <c r="A932" s="13"/>
      <c r="B932" s="237"/>
      <c r="C932" s="238"/>
      <c r="D932" s="239" t="s">
        <v>196</v>
      </c>
      <c r="E932" s="240" t="s">
        <v>1</v>
      </c>
      <c r="F932" s="241" t="s">
        <v>1103</v>
      </c>
      <c r="G932" s="238"/>
      <c r="H932" s="242">
        <v>1.53</v>
      </c>
      <c r="I932" s="243"/>
      <c r="J932" s="238"/>
      <c r="K932" s="238"/>
      <c r="L932" s="244"/>
      <c r="M932" s="245"/>
      <c r="N932" s="246"/>
      <c r="O932" s="246"/>
      <c r="P932" s="246"/>
      <c r="Q932" s="246"/>
      <c r="R932" s="246"/>
      <c r="S932" s="246"/>
      <c r="T932" s="247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48" t="s">
        <v>196</v>
      </c>
      <c r="AU932" s="248" t="s">
        <v>86</v>
      </c>
      <c r="AV932" s="13" t="s">
        <v>86</v>
      </c>
      <c r="AW932" s="13" t="s">
        <v>32</v>
      </c>
      <c r="AX932" s="13" t="s">
        <v>76</v>
      </c>
      <c r="AY932" s="248" t="s">
        <v>116</v>
      </c>
    </row>
    <row r="933" s="13" customFormat="1">
      <c r="A933" s="13"/>
      <c r="B933" s="237"/>
      <c r="C933" s="238"/>
      <c r="D933" s="239" t="s">
        <v>196</v>
      </c>
      <c r="E933" s="240" t="s">
        <v>1</v>
      </c>
      <c r="F933" s="241" t="s">
        <v>1103</v>
      </c>
      <c r="G933" s="238"/>
      <c r="H933" s="242">
        <v>1.53</v>
      </c>
      <c r="I933" s="243"/>
      <c r="J933" s="238"/>
      <c r="K933" s="238"/>
      <c r="L933" s="244"/>
      <c r="M933" s="245"/>
      <c r="N933" s="246"/>
      <c r="O933" s="246"/>
      <c r="P933" s="246"/>
      <c r="Q933" s="246"/>
      <c r="R933" s="246"/>
      <c r="S933" s="246"/>
      <c r="T933" s="247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48" t="s">
        <v>196</v>
      </c>
      <c r="AU933" s="248" t="s">
        <v>86</v>
      </c>
      <c r="AV933" s="13" t="s">
        <v>86</v>
      </c>
      <c r="AW933" s="13" t="s">
        <v>32</v>
      </c>
      <c r="AX933" s="13" t="s">
        <v>76</v>
      </c>
      <c r="AY933" s="248" t="s">
        <v>116</v>
      </c>
    </row>
    <row r="934" s="14" customFormat="1">
      <c r="A934" s="14"/>
      <c r="B934" s="249"/>
      <c r="C934" s="250"/>
      <c r="D934" s="239" t="s">
        <v>196</v>
      </c>
      <c r="E934" s="251" t="s">
        <v>1</v>
      </c>
      <c r="F934" s="252" t="s">
        <v>201</v>
      </c>
      <c r="G934" s="250"/>
      <c r="H934" s="253">
        <v>4.6619999999999999</v>
      </c>
      <c r="I934" s="254"/>
      <c r="J934" s="250"/>
      <c r="K934" s="250"/>
      <c r="L934" s="255"/>
      <c r="M934" s="256"/>
      <c r="N934" s="257"/>
      <c r="O934" s="257"/>
      <c r="P934" s="257"/>
      <c r="Q934" s="257"/>
      <c r="R934" s="257"/>
      <c r="S934" s="257"/>
      <c r="T934" s="258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59" t="s">
        <v>196</v>
      </c>
      <c r="AU934" s="259" t="s">
        <v>86</v>
      </c>
      <c r="AV934" s="14" t="s">
        <v>126</v>
      </c>
      <c r="AW934" s="14" t="s">
        <v>32</v>
      </c>
      <c r="AX934" s="14" t="s">
        <v>81</v>
      </c>
      <c r="AY934" s="259" t="s">
        <v>116</v>
      </c>
    </row>
    <row r="935" s="2" customFormat="1" ht="24.15" customHeight="1">
      <c r="A935" s="38"/>
      <c r="B935" s="39"/>
      <c r="C935" s="216" t="s">
        <v>1104</v>
      </c>
      <c r="D935" s="216" t="s">
        <v>120</v>
      </c>
      <c r="E935" s="217" t="s">
        <v>1105</v>
      </c>
      <c r="F935" s="218" t="s">
        <v>1106</v>
      </c>
      <c r="G935" s="219" t="s">
        <v>256</v>
      </c>
      <c r="H935" s="220">
        <v>1.048</v>
      </c>
      <c r="I935" s="221"/>
      <c r="J935" s="222">
        <f>ROUND(I935*H935,2)</f>
        <v>0</v>
      </c>
      <c r="K935" s="223"/>
      <c r="L935" s="44"/>
      <c r="M935" s="224" t="s">
        <v>1</v>
      </c>
      <c r="N935" s="225" t="s">
        <v>41</v>
      </c>
      <c r="O935" s="91"/>
      <c r="P935" s="226">
        <f>O935*H935</f>
        <v>0</v>
      </c>
      <c r="Q935" s="226">
        <v>1.04887</v>
      </c>
      <c r="R935" s="226">
        <f>Q935*H935</f>
        <v>1.0992157600000001</v>
      </c>
      <c r="S935" s="226">
        <v>0</v>
      </c>
      <c r="T935" s="227">
        <f>S935*H935</f>
        <v>0</v>
      </c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R935" s="228" t="s">
        <v>126</v>
      </c>
      <c r="AT935" s="228" t="s">
        <v>120</v>
      </c>
      <c r="AU935" s="228" t="s">
        <v>86</v>
      </c>
      <c r="AY935" s="17" t="s">
        <v>116</v>
      </c>
      <c r="BE935" s="229">
        <f>IF(N935="základní",J935,0)</f>
        <v>0</v>
      </c>
      <c r="BF935" s="229">
        <f>IF(N935="snížená",J935,0)</f>
        <v>0</v>
      </c>
      <c r="BG935" s="229">
        <f>IF(N935="zákl. přenesená",J935,0)</f>
        <v>0</v>
      </c>
      <c r="BH935" s="229">
        <f>IF(N935="sníž. přenesená",J935,0)</f>
        <v>0</v>
      </c>
      <c r="BI935" s="229">
        <f>IF(N935="nulová",J935,0)</f>
        <v>0</v>
      </c>
      <c r="BJ935" s="17" t="s">
        <v>81</v>
      </c>
      <c r="BK935" s="229">
        <f>ROUND(I935*H935,2)</f>
        <v>0</v>
      </c>
      <c r="BL935" s="17" t="s">
        <v>126</v>
      </c>
      <c r="BM935" s="228" t="s">
        <v>1107</v>
      </c>
    </row>
    <row r="936" s="13" customFormat="1">
      <c r="A936" s="13"/>
      <c r="B936" s="237"/>
      <c r="C936" s="238"/>
      <c r="D936" s="239" t="s">
        <v>196</v>
      </c>
      <c r="E936" s="240" t="s">
        <v>1</v>
      </c>
      <c r="F936" s="241" t="s">
        <v>1108</v>
      </c>
      <c r="G936" s="238"/>
      <c r="H936" s="242">
        <v>1.048</v>
      </c>
      <c r="I936" s="243"/>
      <c r="J936" s="238"/>
      <c r="K936" s="238"/>
      <c r="L936" s="244"/>
      <c r="M936" s="245"/>
      <c r="N936" s="246"/>
      <c r="O936" s="246"/>
      <c r="P936" s="246"/>
      <c r="Q936" s="246"/>
      <c r="R936" s="246"/>
      <c r="S936" s="246"/>
      <c r="T936" s="247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48" t="s">
        <v>196</v>
      </c>
      <c r="AU936" s="248" t="s">
        <v>86</v>
      </c>
      <c r="AV936" s="13" t="s">
        <v>86</v>
      </c>
      <c r="AW936" s="13" t="s">
        <v>32</v>
      </c>
      <c r="AX936" s="13" t="s">
        <v>81</v>
      </c>
      <c r="AY936" s="248" t="s">
        <v>116</v>
      </c>
    </row>
    <row r="937" s="2" customFormat="1" ht="24.15" customHeight="1">
      <c r="A937" s="38"/>
      <c r="B937" s="39"/>
      <c r="C937" s="216" t="s">
        <v>1109</v>
      </c>
      <c r="D937" s="216" t="s">
        <v>120</v>
      </c>
      <c r="E937" s="217" t="s">
        <v>1110</v>
      </c>
      <c r="F937" s="218" t="s">
        <v>1111</v>
      </c>
      <c r="G937" s="219" t="s">
        <v>262</v>
      </c>
      <c r="H937" s="220">
        <v>29.239999999999998</v>
      </c>
      <c r="I937" s="221"/>
      <c r="J937" s="222">
        <f>ROUND(I937*H937,2)</f>
        <v>0</v>
      </c>
      <c r="K937" s="223"/>
      <c r="L937" s="44"/>
      <c r="M937" s="224" t="s">
        <v>1</v>
      </c>
      <c r="N937" s="225" t="s">
        <v>41</v>
      </c>
      <c r="O937" s="91"/>
      <c r="P937" s="226">
        <f>O937*H937</f>
        <v>0</v>
      </c>
      <c r="Q937" s="226">
        <v>0.012880000000000001</v>
      </c>
      <c r="R937" s="226">
        <f>Q937*H937</f>
        <v>0.37661119999999998</v>
      </c>
      <c r="S937" s="226">
        <v>0</v>
      </c>
      <c r="T937" s="227">
        <f>S937*H937</f>
        <v>0</v>
      </c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R937" s="228" t="s">
        <v>126</v>
      </c>
      <c r="AT937" s="228" t="s">
        <v>120</v>
      </c>
      <c r="AU937" s="228" t="s">
        <v>86</v>
      </c>
      <c r="AY937" s="17" t="s">
        <v>116</v>
      </c>
      <c r="BE937" s="229">
        <f>IF(N937="základní",J937,0)</f>
        <v>0</v>
      </c>
      <c r="BF937" s="229">
        <f>IF(N937="snížená",J937,0)</f>
        <v>0</v>
      </c>
      <c r="BG937" s="229">
        <f>IF(N937="zákl. přenesená",J937,0)</f>
        <v>0</v>
      </c>
      <c r="BH937" s="229">
        <f>IF(N937="sníž. přenesená",J937,0)</f>
        <v>0</v>
      </c>
      <c r="BI937" s="229">
        <f>IF(N937="nulová",J937,0)</f>
        <v>0</v>
      </c>
      <c r="BJ937" s="17" t="s">
        <v>81</v>
      </c>
      <c r="BK937" s="229">
        <f>ROUND(I937*H937,2)</f>
        <v>0</v>
      </c>
      <c r="BL937" s="17" t="s">
        <v>126</v>
      </c>
      <c r="BM937" s="228" t="s">
        <v>1112</v>
      </c>
    </row>
    <row r="938" s="13" customFormat="1">
      <c r="A938" s="13"/>
      <c r="B938" s="237"/>
      <c r="C938" s="238"/>
      <c r="D938" s="239" t="s">
        <v>196</v>
      </c>
      <c r="E938" s="240" t="s">
        <v>1</v>
      </c>
      <c r="F938" s="241" t="s">
        <v>1113</v>
      </c>
      <c r="G938" s="238"/>
      <c r="H938" s="242">
        <v>8.0030000000000001</v>
      </c>
      <c r="I938" s="243"/>
      <c r="J938" s="238"/>
      <c r="K938" s="238"/>
      <c r="L938" s="244"/>
      <c r="M938" s="245"/>
      <c r="N938" s="246"/>
      <c r="O938" s="246"/>
      <c r="P938" s="246"/>
      <c r="Q938" s="246"/>
      <c r="R938" s="246"/>
      <c r="S938" s="246"/>
      <c r="T938" s="247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48" t="s">
        <v>196</v>
      </c>
      <c r="AU938" s="248" t="s">
        <v>86</v>
      </c>
      <c r="AV938" s="13" t="s">
        <v>86</v>
      </c>
      <c r="AW938" s="13" t="s">
        <v>32</v>
      </c>
      <c r="AX938" s="13" t="s">
        <v>76</v>
      </c>
      <c r="AY938" s="248" t="s">
        <v>116</v>
      </c>
    </row>
    <row r="939" s="13" customFormat="1">
      <c r="A939" s="13"/>
      <c r="B939" s="237"/>
      <c r="C939" s="238"/>
      <c r="D939" s="239" t="s">
        <v>196</v>
      </c>
      <c r="E939" s="240" t="s">
        <v>1</v>
      </c>
      <c r="F939" s="241" t="s">
        <v>1114</v>
      </c>
      <c r="G939" s="238"/>
      <c r="H939" s="242">
        <v>0.67100000000000004</v>
      </c>
      <c r="I939" s="243"/>
      <c r="J939" s="238"/>
      <c r="K939" s="238"/>
      <c r="L939" s="244"/>
      <c r="M939" s="245"/>
      <c r="N939" s="246"/>
      <c r="O939" s="246"/>
      <c r="P939" s="246"/>
      <c r="Q939" s="246"/>
      <c r="R939" s="246"/>
      <c r="S939" s="246"/>
      <c r="T939" s="247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48" t="s">
        <v>196</v>
      </c>
      <c r="AU939" s="248" t="s">
        <v>86</v>
      </c>
      <c r="AV939" s="13" t="s">
        <v>86</v>
      </c>
      <c r="AW939" s="13" t="s">
        <v>32</v>
      </c>
      <c r="AX939" s="13" t="s">
        <v>76</v>
      </c>
      <c r="AY939" s="248" t="s">
        <v>116</v>
      </c>
    </row>
    <row r="940" s="13" customFormat="1">
      <c r="A940" s="13"/>
      <c r="B940" s="237"/>
      <c r="C940" s="238"/>
      <c r="D940" s="239" t="s">
        <v>196</v>
      </c>
      <c r="E940" s="240" t="s">
        <v>1</v>
      </c>
      <c r="F940" s="241" t="s">
        <v>1115</v>
      </c>
      <c r="G940" s="238"/>
      <c r="H940" s="242">
        <v>1.8029999999999999</v>
      </c>
      <c r="I940" s="243"/>
      <c r="J940" s="238"/>
      <c r="K940" s="238"/>
      <c r="L940" s="244"/>
      <c r="M940" s="245"/>
      <c r="N940" s="246"/>
      <c r="O940" s="246"/>
      <c r="P940" s="246"/>
      <c r="Q940" s="246"/>
      <c r="R940" s="246"/>
      <c r="S940" s="246"/>
      <c r="T940" s="247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48" t="s">
        <v>196</v>
      </c>
      <c r="AU940" s="248" t="s">
        <v>86</v>
      </c>
      <c r="AV940" s="13" t="s">
        <v>86</v>
      </c>
      <c r="AW940" s="13" t="s">
        <v>32</v>
      </c>
      <c r="AX940" s="13" t="s">
        <v>76</v>
      </c>
      <c r="AY940" s="248" t="s">
        <v>116</v>
      </c>
    </row>
    <row r="941" s="13" customFormat="1">
      <c r="A941" s="13"/>
      <c r="B941" s="237"/>
      <c r="C941" s="238"/>
      <c r="D941" s="239" t="s">
        <v>196</v>
      </c>
      <c r="E941" s="240" t="s">
        <v>1</v>
      </c>
      <c r="F941" s="241" t="s">
        <v>1116</v>
      </c>
      <c r="G941" s="238"/>
      <c r="H941" s="242">
        <v>0.189</v>
      </c>
      <c r="I941" s="243"/>
      <c r="J941" s="238"/>
      <c r="K941" s="238"/>
      <c r="L941" s="244"/>
      <c r="M941" s="245"/>
      <c r="N941" s="246"/>
      <c r="O941" s="246"/>
      <c r="P941" s="246"/>
      <c r="Q941" s="246"/>
      <c r="R941" s="246"/>
      <c r="S941" s="246"/>
      <c r="T941" s="247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48" t="s">
        <v>196</v>
      </c>
      <c r="AU941" s="248" t="s">
        <v>86</v>
      </c>
      <c r="AV941" s="13" t="s">
        <v>86</v>
      </c>
      <c r="AW941" s="13" t="s">
        <v>32</v>
      </c>
      <c r="AX941" s="13" t="s">
        <v>76</v>
      </c>
      <c r="AY941" s="248" t="s">
        <v>116</v>
      </c>
    </row>
    <row r="942" s="13" customFormat="1">
      <c r="A942" s="13"/>
      <c r="B942" s="237"/>
      <c r="C942" s="238"/>
      <c r="D942" s="239" t="s">
        <v>196</v>
      </c>
      <c r="E942" s="240" t="s">
        <v>1</v>
      </c>
      <c r="F942" s="241" t="s">
        <v>1117</v>
      </c>
      <c r="G942" s="238"/>
      <c r="H942" s="242">
        <v>13.695</v>
      </c>
      <c r="I942" s="243"/>
      <c r="J942" s="238"/>
      <c r="K942" s="238"/>
      <c r="L942" s="244"/>
      <c r="M942" s="245"/>
      <c r="N942" s="246"/>
      <c r="O942" s="246"/>
      <c r="P942" s="246"/>
      <c r="Q942" s="246"/>
      <c r="R942" s="246"/>
      <c r="S942" s="246"/>
      <c r="T942" s="247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248" t="s">
        <v>196</v>
      </c>
      <c r="AU942" s="248" t="s">
        <v>86</v>
      </c>
      <c r="AV942" s="13" t="s">
        <v>86</v>
      </c>
      <c r="AW942" s="13" t="s">
        <v>32</v>
      </c>
      <c r="AX942" s="13" t="s">
        <v>76</v>
      </c>
      <c r="AY942" s="248" t="s">
        <v>116</v>
      </c>
    </row>
    <row r="943" s="13" customFormat="1">
      <c r="A943" s="13"/>
      <c r="B943" s="237"/>
      <c r="C943" s="238"/>
      <c r="D943" s="239" t="s">
        <v>196</v>
      </c>
      <c r="E943" s="240" t="s">
        <v>1</v>
      </c>
      <c r="F943" s="241" t="s">
        <v>1118</v>
      </c>
      <c r="G943" s="238"/>
      <c r="H943" s="242">
        <v>1.3859999999999999</v>
      </c>
      <c r="I943" s="243"/>
      <c r="J943" s="238"/>
      <c r="K943" s="238"/>
      <c r="L943" s="244"/>
      <c r="M943" s="245"/>
      <c r="N943" s="246"/>
      <c r="O943" s="246"/>
      <c r="P943" s="246"/>
      <c r="Q943" s="246"/>
      <c r="R943" s="246"/>
      <c r="S943" s="246"/>
      <c r="T943" s="247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48" t="s">
        <v>196</v>
      </c>
      <c r="AU943" s="248" t="s">
        <v>86</v>
      </c>
      <c r="AV943" s="13" t="s">
        <v>86</v>
      </c>
      <c r="AW943" s="13" t="s">
        <v>32</v>
      </c>
      <c r="AX943" s="13" t="s">
        <v>76</v>
      </c>
      <c r="AY943" s="248" t="s">
        <v>116</v>
      </c>
    </row>
    <row r="944" s="13" customFormat="1">
      <c r="A944" s="13"/>
      <c r="B944" s="237"/>
      <c r="C944" s="238"/>
      <c r="D944" s="239" t="s">
        <v>196</v>
      </c>
      <c r="E944" s="240" t="s">
        <v>1</v>
      </c>
      <c r="F944" s="241" t="s">
        <v>1119</v>
      </c>
      <c r="G944" s="238"/>
      <c r="H944" s="242">
        <v>0.39100000000000001</v>
      </c>
      <c r="I944" s="243"/>
      <c r="J944" s="238"/>
      <c r="K944" s="238"/>
      <c r="L944" s="244"/>
      <c r="M944" s="245"/>
      <c r="N944" s="246"/>
      <c r="O944" s="246"/>
      <c r="P944" s="246"/>
      <c r="Q944" s="246"/>
      <c r="R944" s="246"/>
      <c r="S944" s="246"/>
      <c r="T944" s="247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48" t="s">
        <v>196</v>
      </c>
      <c r="AU944" s="248" t="s">
        <v>86</v>
      </c>
      <c r="AV944" s="13" t="s">
        <v>86</v>
      </c>
      <c r="AW944" s="13" t="s">
        <v>32</v>
      </c>
      <c r="AX944" s="13" t="s">
        <v>76</v>
      </c>
      <c r="AY944" s="248" t="s">
        <v>116</v>
      </c>
    </row>
    <row r="945" s="13" customFormat="1">
      <c r="A945" s="13"/>
      <c r="B945" s="237"/>
      <c r="C945" s="238"/>
      <c r="D945" s="239" t="s">
        <v>196</v>
      </c>
      <c r="E945" s="240" t="s">
        <v>1</v>
      </c>
      <c r="F945" s="241" t="s">
        <v>1120</v>
      </c>
      <c r="G945" s="238"/>
      <c r="H945" s="242">
        <v>3.1019999999999999</v>
      </c>
      <c r="I945" s="243"/>
      <c r="J945" s="238"/>
      <c r="K945" s="238"/>
      <c r="L945" s="244"/>
      <c r="M945" s="245"/>
      <c r="N945" s="246"/>
      <c r="O945" s="246"/>
      <c r="P945" s="246"/>
      <c r="Q945" s="246"/>
      <c r="R945" s="246"/>
      <c r="S945" s="246"/>
      <c r="T945" s="247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48" t="s">
        <v>196</v>
      </c>
      <c r="AU945" s="248" t="s">
        <v>86</v>
      </c>
      <c r="AV945" s="13" t="s">
        <v>86</v>
      </c>
      <c r="AW945" s="13" t="s">
        <v>32</v>
      </c>
      <c r="AX945" s="13" t="s">
        <v>76</v>
      </c>
      <c r="AY945" s="248" t="s">
        <v>116</v>
      </c>
    </row>
    <row r="946" s="14" customFormat="1">
      <c r="A946" s="14"/>
      <c r="B946" s="249"/>
      <c r="C946" s="250"/>
      <c r="D946" s="239" t="s">
        <v>196</v>
      </c>
      <c r="E946" s="251" t="s">
        <v>1</v>
      </c>
      <c r="F946" s="252" t="s">
        <v>201</v>
      </c>
      <c r="G946" s="250"/>
      <c r="H946" s="253">
        <v>29.239999999999998</v>
      </c>
      <c r="I946" s="254"/>
      <c r="J946" s="250"/>
      <c r="K946" s="250"/>
      <c r="L946" s="255"/>
      <c r="M946" s="256"/>
      <c r="N946" s="257"/>
      <c r="O946" s="257"/>
      <c r="P946" s="257"/>
      <c r="Q946" s="257"/>
      <c r="R946" s="257"/>
      <c r="S946" s="257"/>
      <c r="T946" s="258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59" t="s">
        <v>196</v>
      </c>
      <c r="AU946" s="259" t="s">
        <v>86</v>
      </c>
      <c r="AV946" s="14" t="s">
        <v>126</v>
      </c>
      <c r="AW946" s="14" t="s">
        <v>32</v>
      </c>
      <c r="AX946" s="14" t="s">
        <v>81</v>
      </c>
      <c r="AY946" s="259" t="s">
        <v>116</v>
      </c>
    </row>
    <row r="947" s="2" customFormat="1" ht="24.15" customHeight="1">
      <c r="A947" s="38"/>
      <c r="B947" s="39"/>
      <c r="C947" s="216" t="s">
        <v>1121</v>
      </c>
      <c r="D947" s="216" t="s">
        <v>120</v>
      </c>
      <c r="E947" s="217" t="s">
        <v>1122</v>
      </c>
      <c r="F947" s="218" t="s">
        <v>1123</v>
      </c>
      <c r="G947" s="219" t="s">
        <v>262</v>
      </c>
      <c r="H947" s="220">
        <v>29.239999999999998</v>
      </c>
      <c r="I947" s="221"/>
      <c r="J947" s="222">
        <f>ROUND(I947*H947,2)</f>
        <v>0</v>
      </c>
      <c r="K947" s="223"/>
      <c r="L947" s="44"/>
      <c r="M947" s="224" t="s">
        <v>1</v>
      </c>
      <c r="N947" s="225" t="s">
        <v>41</v>
      </c>
      <c r="O947" s="91"/>
      <c r="P947" s="226">
        <f>O947*H947</f>
        <v>0</v>
      </c>
      <c r="Q947" s="226">
        <v>0</v>
      </c>
      <c r="R947" s="226">
        <f>Q947*H947</f>
        <v>0</v>
      </c>
      <c r="S947" s="226">
        <v>0</v>
      </c>
      <c r="T947" s="227">
        <f>S947*H947</f>
        <v>0</v>
      </c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R947" s="228" t="s">
        <v>126</v>
      </c>
      <c r="AT947" s="228" t="s">
        <v>120</v>
      </c>
      <c r="AU947" s="228" t="s">
        <v>86</v>
      </c>
      <c r="AY947" s="17" t="s">
        <v>116</v>
      </c>
      <c r="BE947" s="229">
        <f>IF(N947="základní",J947,0)</f>
        <v>0</v>
      </c>
      <c r="BF947" s="229">
        <f>IF(N947="snížená",J947,0)</f>
        <v>0</v>
      </c>
      <c r="BG947" s="229">
        <f>IF(N947="zákl. přenesená",J947,0)</f>
        <v>0</v>
      </c>
      <c r="BH947" s="229">
        <f>IF(N947="sníž. přenesená",J947,0)</f>
        <v>0</v>
      </c>
      <c r="BI947" s="229">
        <f>IF(N947="nulová",J947,0)</f>
        <v>0</v>
      </c>
      <c r="BJ947" s="17" t="s">
        <v>81</v>
      </c>
      <c r="BK947" s="229">
        <f>ROUND(I947*H947,2)</f>
        <v>0</v>
      </c>
      <c r="BL947" s="17" t="s">
        <v>126</v>
      </c>
      <c r="BM947" s="228" t="s">
        <v>1124</v>
      </c>
    </row>
    <row r="948" s="2" customFormat="1" ht="14.4" customHeight="1">
      <c r="A948" s="38"/>
      <c r="B948" s="39"/>
      <c r="C948" s="216" t="s">
        <v>1125</v>
      </c>
      <c r="D948" s="216" t="s">
        <v>120</v>
      </c>
      <c r="E948" s="217" t="s">
        <v>1126</v>
      </c>
      <c r="F948" s="218" t="s">
        <v>1127</v>
      </c>
      <c r="G948" s="219" t="s">
        <v>262</v>
      </c>
      <c r="H948" s="220">
        <v>27.672999999999998</v>
      </c>
      <c r="I948" s="221"/>
      <c r="J948" s="222">
        <f>ROUND(I948*H948,2)</f>
        <v>0</v>
      </c>
      <c r="K948" s="223"/>
      <c r="L948" s="44"/>
      <c r="M948" s="224" t="s">
        <v>1</v>
      </c>
      <c r="N948" s="225" t="s">
        <v>41</v>
      </c>
      <c r="O948" s="91"/>
      <c r="P948" s="226">
        <f>O948*H948</f>
        <v>0</v>
      </c>
      <c r="Q948" s="226">
        <v>0.0065799999999999999</v>
      </c>
      <c r="R948" s="226">
        <f>Q948*H948</f>
        <v>0.18208833999999999</v>
      </c>
      <c r="S948" s="226">
        <v>0</v>
      </c>
      <c r="T948" s="227">
        <f>S948*H948</f>
        <v>0</v>
      </c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R948" s="228" t="s">
        <v>126</v>
      </c>
      <c r="AT948" s="228" t="s">
        <v>120</v>
      </c>
      <c r="AU948" s="228" t="s">
        <v>86</v>
      </c>
      <c r="AY948" s="17" t="s">
        <v>116</v>
      </c>
      <c r="BE948" s="229">
        <f>IF(N948="základní",J948,0)</f>
        <v>0</v>
      </c>
      <c r="BF948" s="229">
        <f>IF(N948="snížená",J948,0)</f>
        <v>0</v>
      </c>
      <c r="BG948" s="229">
        <f>IF(N948="zákl. přenesená",J948,0)</f>
        <v>0</v>
      </c>
      <c r="BH948" s="229">
        <f>IF(N948="sníž. přenesená",J948,0)</f>
        <v>0</v>
      </c>
      <c r="BI948" s="229">
        <f>IF(N948="nulová",J948,0)</f>
        <v>0</v>
      </c>
      <c r="BJ948" s="17" t="s">
        <v>81</v>
      </c>
      <c r="BK948" s="229">
        <f>ROUND(I948*H948,2)</f>
        <v>0</v>
      </c>
      <c r="BL948" s="17" t="s">
        <v>126</v>
      </c>
      <c r="BM948" s="228" t="s">
        <v>1128</v>
      </c>
    </row>
    <row r="949" s="13" customFormat="1">
      <c r="A949" s="13"/>
      <c r="B949" s="237"/>
      <c r="C949" s="238"/>
      <c r="D949" s="239" t="s">
        <v>196</v>
      </c>
      <c r="E949" s="240" t="s">
        <v>1</v>
      </c>
      <c r="F949" s="241" t="s">
        <v>1129</v>
      </c>
      <c r="G949" s="238"/>
      <c r="H949" s="242">
        <v>9.7750000000000004</v>
      </c>
      <c r="I949" s="243"/>
      <c r="J949" s="238"/>
      <c r="K949" s="238"/>
      <c r="L949" s="244"/>
      <c r="M949" s="245"/>
      <c r="N949" s="246"/>
      <c r="O949" s="246"/>
      <c r="P949" s="246"/>
      <c r="Q949" s="246"/>
      <c r="R949" s="246"/>
      <c r="S949" s="246"/>
      <c r="T949" s="247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48" t="s">
        <v>196</v>
      </c>
      <c r="AU949" s="248" t="s">
        <v>86</v>
      </c>
      <c r="AV949" s="13" t="s">
        <v>86</v>
      </c>
      <c r="AW949" s="13" t="s">
        <v>32</v>
      </c>
      <c r="AX949" s="13" t="s">
        <v>76</v>
      </c>
      <c r="AY949" s="248" t="s">
        <v>116</v>
      </c>
    </row>
    <row r="950" s="13" customFormat="1">
      <c r="A950" s="13"/>
      <c r="B950" s="237"/>
      <c r="C950" s="238"/>
      <c r="D950" s="239" t="s">
        <v>196</v>
      </c>
      <c r="E950" s="240" t="s">
        <v>1</v>
      </c>
      <c r="F950" s="241" t="s">
        <v>1130</v>
      </c>
      <c r="G950" s="238"/>
      <c r="H950" s="242">
        <v>17.898</v>
      </c>
      <c r="I950" s="243"/>
      <c r="J950" s="238"/>
      <c r="K950" s="238"/>
      <c r="L950" s="244"/>
      <c r="M950" s="245"/>
      <c r="N950" s="246"/>
      <c r="O950" s="246"/>
      <c r="P950" s="246"/>
      <c r="Q950" s="246"/>
      <c r="R950" s="246"/>
      <c r="S950" s="246"/>
      <c r="T950" s="247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48" t="s">
        <v>196</v>
      </c>
      <c r="AU950" s="248" t="s">
        <v>86</v>
      </c>
      <c r="AV950" s="13" t="s">
        <v>86</v>
      </c>
      <c r="AW950" s="13" t="s">
        <v>32</v>
      </c>
      <c r="AX950" s="13" t="s">
        <v>76</v>
      </c>
      <c r="AY950" s="248" t="s">
        <v>116</v>
      </c>
    </row>
    <row r="951" s="14" customFormat="1">
      <c r="A951" s="14"/>
      <c r="B951" s="249"/>
      <c r="C951" s="250"/>
      <c r="D951" s="239" t="s">
        <v>196</v>
      </c>
      <c r="E951" s="251" t="s">
        <v>1</v>
      </c>
      <c r="F951" s="252" t="s">
        <v>201</v>
      </c>
      <c r="G951" s="250"/>
      <c r="H951" s="253">
        <v>27.672999999999998</v>
      </c>
      <c r="I951" s="254"/>
      <c r="J951" s="250"/>
      <c r="K951" s="250"/>
      <c r="L951" s="255"/>
      <c r="M951" s="256"/>
      <c r="N951" s="257"/>
      <c r="O951" s="257"/>
      <c r="P951" s="257"/>
      <c r="Q951" s="257"/>
      <c r="R951" s="257"/>
      <c r="S951" s="257"/>
      <c r="T951" s="258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59" t="s">
        <v>196</v>
      </c>
      <c r="AU951" s="259" t="s">
        <v>86</v>
      </c>
      <c r="AV951" s="14" t="s">
        <v>126</v>
      </c>
      <c r="AW951" s="14" t="s">
        <v>32</v>
      </c>
      <c r="AX951" s="14" t="s">
        <v>81</v>
      </c>
      <c r="AY951" s="259" t="s">
        <v>116</v>
      </c>
    </row>
    <row r="952" s="2" customFormat="1" ht="14.4" customHeight="1">
      <c r="A952" s="38"/>
      <c r="B952" s="39"/>
      <c r="C952" s="216" t="s">
        <v>1131</v>
      </c>
      <c r="D952" s="216" t="s">
        <v>120</v>
      </c>
      <c r="E952" s="217" t="s">
        <v>1132</v>
      </c>
      <c r="F952" s="218" t="s">
        <v>1133</v>
      </c>
      <c r="G952" s="219" t="s">
        <v>262</v>
      </c>
      <c r="H952" s="220">
        <v>27.672999999999998</v>
      </c>
      <c r="I952" s="221"/>
      <c r="J952" s="222">
        <f>ROUND(I952*H952,2)</f>
        <v>0</v>
      </c>
      <c r="K952" s="223"/>
      <c r="L952" s="44"/>
      <c r="M952" s="224" t="s">
        <v>1</v>
      </c>
      <c r="N952" s="225" t="s">
        <v>41</v>
      </c>
      <c r="O952" s="91"/>
      <c r="P952" s="226">
        <f>O952*H952</f>
        <v>0</v>
      </c>
      <c r="Q952" s="226">
        <v>0</v>
      </c>
      <c r="R952" s="226">
        <f>Q952*H952</f>
        <v>0</v>
      </c>
      <c r="S952" s="226">
        <v>0</v>
      </c>
      <c r="T952" s="227">
        <f>S952*H952</f>
        <v>0</v>
      </c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R952" s="228" t="s">
        <v>126</v>
      </c>
      <c r="AT952" s="228" t="s">
        <v>120</v>
      </c>
      <c r="AU952" s="228" t="s">
        <v>86</v>
      </c>
      <c r="AY952" s="17" t="s">
        <v>116</v>
      </c>
      <c r="BE952" s="229">
        <f>IF(N952="základní",J952,0)</f>
        <v>0</v>
      </c>
      <c r="BF952" s="229">
        <f>IF(N952="snížená",J952,0)</f>
        <v>0</v>
      </c>
      <c r="BG952" s="229">
        <f>IF(N952="zákl. přenesená",J952,0)</f>
        <v>0</v>
      </c>
      <c r="BH952" s="229">
        <f>IF(N952="sníž. přenesená",J952,0)</f>
        <v>0</v>
      </c>
      <c r="BI952" s="229">
        <f>IF(N952="nulová",J952,0)</f>
        <v>0</v>
      </c>
      <c r="BJ952" s="17" t="s">
        <v>81</v>
      </c>
      <c r="BK952" s="229">
        <f>ROUND(I952*H952,2)</f>
        <v>0</v>
      </c>
      <c r="BL952" s="17" t="s">
        <v>126</v>
      </c>
      <c r="BM952" s="228" t="s">
        <v>1134</v>
      </c>
    </row>
    <row r="953" s="12" customFormat="1" ht="22.8" customHeight="1">
      <c r="A953" s="12"/>
      <c r="B953" s="200"/>
      <c r="C953" s="201"/>
      <c r="D953" s="202" t="s">
        <v>75</v>
      </c>
      <c r="E953" s="214" t="s">
        <v>135</v>
      </c>
      <c r="F953" s="214" t="s">
        <v>1135</v>
      </c>
      <c r="G953" s="201"/>
      <c r="H953" s="201"/>
      <c r="I953" s="204"/>
      <c r="J953" s="215">
        <f>BK953</f>
        <v>0</v>
      </c>
      <c r="K953" s="201"/>
      <c r="L953" s="206"/>
      <c r="M953" s="207"/>
      <c r="N953" s="208"/>
      <c r="O953" s="208"/>
      <c r="P953" s="209">
        <f>SUM(P954:P1348)</f>
        <v>0</v>
      </c>
      <c r="Q953" s="208"/>
      <c r="R953" s="209">
        <f>SUM(R954:R1348)</f>
        <v>255.33195610000007</v>
      </c>
      <c r="S953" s="208"/>
      <c r="T953" s="210">
        <f>SUM(T954:T1348)</f>
        <v>0</v>
      </c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R953" s="211" t="s">
        <v>81</v>
      </c>
      <c r="AT953" s="212" t="s">
        <v>75</v>
      </c>
      <c r="AU953" s="212" t="s">
        <v>81</v>
      </c>
      <c r="AY953" s="211" t="s">
        <v>116</v>
      </c>
      <c r="BK953" s="213">
        <f>SUM(BK954:BK1348)</f>
        <v>0</v>
      </c>
    </row>
    <row r="954" s="2" customFormat="1" ht="24.15" customHeight="1">
      <c r="A954" s="38"/>
      <c r="B954" s="39"/>
      <c r="C954" s="216" t="s">
        <v>1136</v>
      </c>
      <c r="D954" s="216" t="s">
        <v>120</v>
      </c>
      <c r="E954" s="217" t="s">
        <v>1137</v>
      </c>
      <c r="F954" s="218" t="s">
        <v>1138</v>
      </c>
      <c r="G954" s="219" t="s">
        <v>262</v>
      </c>
      <c r="H954" s="220">
        <v>193.547</v>
      </c>
      <c r="I954" s="221"/>
      <c r="J954" s="222">
        <f>ROUND(I954*H954,2)</f>
        <v>0</v>
      </c>
      <c r="K954" s="223"/>
      <c r="L954" s="44"/>
      <c r="M954" s="224" t="s">
        <v>1</v>
      </c>
      <c r="N954" s="225" t="s">
        <v>41</v>
      </c>
      <c r="O954" s="91"/>
      <c r="P954" s="226">
        <f>O954*H954</f>
        <v>0</v>
      </c>
      <c r="Q954" s="226">
        <v>0</v>
      </c>
      <c r="R954" s="226">
        <f>Q954*H954</f>
        <v>0</v>
      </c>
      <c r="S954" s="226">
        <v>0</v>
      </c>
      <c r="T954" s="227">
        <f>S954*H954</f>
        <v>0</v>
      </c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R954" s="228" t="s">
        <v>126</v>
      </c>
      <c r="AT954" s="228" t="s">
        <v>120</v>
      </c>
      <c r="AU954" s="228" t="s">
        <v>86</v>
      </c>
      <c r="AY954" s="17" t="s">
        <v>116</v>
      </c>
      <c r="BE954" s="229">
        <f>IF(N954="základní",J954,0)</f>
        <v>0</v>
      </c>
      <c r="BF954" s="229">
        <f>IF(N954="snížená",J954,0)</f>
        <v>0</v>
      </c>
      <c r="BG954" s="229">
        <f>IF(N954="zákl. přenesená",J954,0)</f>
        <v>0</v>
      </c>
      <c r="BH954" s="229">
        <f>IF(N954="sníž. přenesená",J954,0)</f>
        <v>0</v>
      </c>
      <c r="BI954" s="229">
        <f>IF(N954="nulová",J954,0)</f>
        <v>0</v>
      </c>
      <c r="BJ954" s="17" t="s">
        <v>81</v>
      </c>
      <c r="BK954" s="229">
        <f>ROUND(I954*H954,2)</f>
        <v>0</v>
      </c>
      <c r="BL954" s="17" t="s">
        <v>126</v>
      </c>
      <c r="BM954" s="228" t="s">
        <v>1139</v>
      </c>
    </row>
    <row r="955" s="13" customFormat="1">
      <c r="A955" s="13"/>
      <c r="B955" s="237"/>
      <c r="C955" s="238"/>
      <c r="D955" s="239" t="s">
        <v>196</v>
      </c>
      <c r="E955" s="240" t="s">
        <v>1</v>
      </c>
      <c r="F955" s="241" t="s">
        <v>1140</v>
      </c>
      <c r="G955" s="238"/>
      <c r="H955" s="242">
        <v>108.7</v>
      </c>
      <c r="I955" s="243"/>
      <c r="J955" s="238"/>
      <c r="K955" s="238"/>
      <c r="L955" s="244"/>
      <c r="M955" s="245"/>
      <c r="N955" s="246"/>
      <c r="O955" s="246"/>
      <c r="P955" s="246"/>
      <c r="Q955" s="246"/>
      <c r="R955" s="246"/>
      <c r="S955" s="246"/>
      <c r="T955" s="247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48" t="s">
        <v>196</v>
      </c>
      <c r="AU955" s="248" t="s">
        <v>86</v>
      </c>
      <c r="AV955" s="13" t="s">
        <v>86</v>
      </c>
      <c r="AW955" s="13" t="s">
        <v>32</v>
      </c>
      <c r="AX955" s="13" t="s">
        <v>76</v>
      </c>
      <c r="AY955" s="248" t="s">
        <v>116</v>
      </c>
    </row>
    <row r="956" s="13" customFormat="1">
      <c r="A956" s="13"/>
      <c r="B956" s="237"/>
      <c r="C956" s="238"/>
      <c r="D956" s="239" t="s">
        <v>196</v>
      </c>
      <c r="E956" s="240" t="s">
        <v>1</v>
      </c>
      <c r="F956" s="241" t="s">
        <v>1141</v>
      </c>
      <c r="G956" s="238"/>
      <c r="H956" s="242">
        <v>39.799999999999997</v>
      </c>
      <c r="I956" s="243"/>
      <c r="J956" s="238"/>
      <c r="K956" s="238"/>
      <c r="L956" s="244"/>
      <c r="M956" s="245"/>
      <c r="N956" s="246"/>
      <c r="O956" s="246"/>
      <c r="P956" s="246"/>
      <c r="Q956" s="246"/>
      <c r="R956" s="246"/>
      <c r="S956" s="246"/>
      <c r="T956" s="247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48" t="s">
        <v>196</v>
      </c>
      <c r="AU956" s="248" t="s">
        <v>86</v>
      </c>
      <c r="AV956" s="13" t="s">
        <v>86</v>
      </c>
      <c r="AW956" s="13" t="s">
        <v>32</v>
      </c>
      <c r="AX956" s="13" t="s">
        <v>76</v>
      </c>
      <c r="AY956" s="248" t="s">
        <v>116</v>
      </c>
    </row>
    <row r="957" s="13" customFormat="1">
      <c r="A957" s="13"/>
      <c r="B957" s="237"/>
      <c r="C957" s="238"/>
      <c r="D957" s="239" t="s">
        <v>196</v>
      </c>
      <c r="E957" s="240" t="s">
        <v>1</v>
      </c>
      <c r="F957" s="241" t="s">
        <v>1142</v>
      </c>
      <c r="G957" s="238"/>
      <c r="H957" s="242">
        <v>39.799999999999997</v>
      </c>
      <c r="I957" s="243"/>
      <c r="J957" s="238"/>
      <c r="K957" s="238"/>
      <c r="L957" s="244"/>
      <c r="M957" s="245"/>
      <c r="N957" s="246"/>
      <c r="O957" s="246"/>
      <c r="P957" s="246"/>
      <c r="Q957" s="246"/>
      <c r="R957" s="246"/>
      <c r="S957" s="246"/>
      <c r="T957" s="247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48" t="s">
        <v>196</v>
      </c>
      <c r="AU957" s="248" t="s">
        <v>86</v>
      </c>
      <c r="AV957" s="13" t="s">
        <v>86</v>
      </c>
      <c r="AW957" s="13" t="s">
        <v>32</v>
      </c>
      <c r="AX957" s="13" t="s">
        <v>76</v>
      </c>
      <c r="AY957" s="248" t="s">
        <v>116</v>
      </c>
    </row>
    <row r="958" s="13" customFormat="1">
      <c r="A958" s="13"/>
      <c r="B958" s="237"/>
      <c r="C958" s="238"/>
      <c r="D958" s="239" t="s">
        <v>196</v>
      </c>
      <c r="E958" s="240" t="s">
        <v>1</v>
      </c>
      <c r="F958" s="241" t="s">
        <v>1143</v>
      </c>
      <c r="G958" s="238"/>
      <c r="H958" s="242">
        <v>5.2469999999999999</v>
      </c>
      <c r="I958" s="243"/>
      <c r="J958" s="238"/>
      <c r="K958" s="238"/>
      <c r="L958" s="244"/>
      <c r="M958" s="245"/>
      <c r="N958" s="246"/>
      <c r="O958" s="246"/>
      <c r="P958" s="246"/>
      <c r="Q958" s="246"/>
      <c r="R958" s="246"/>
      <c r="S958" s="246"/>
      <c r="T958" s="247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48" t="s">
        <v>196</v>
      </c>
      <c r="AU958" s="248" t="s">
        <v>86</v>
      </c>
      <c r="AV958" s="13" t="s">
        <v>86</v>
      </c>
      <c r="AW958" s="13" t="s">
        <v>32</v>
      </c>
      <c r="AX958" s="13" t="s">
        <v>76</v>
      </c>
      <c r="AY958" s="248" t="s">
        <v>116</v>
      </c>
    </row>
    <row r="959" s="14" customFormat="1">
      <c r="A959" s="14"/>
      <c r="B959" s="249"/>
      <c r="C959" s="250"/>
      <c r="D959" s="239" t="s">
        <v>196</v>
      </c>
      <c r="E959" s="251" t="s">
        <v>1</v>
      </c>
      <c r="F959" s="252" t="s">
        <v>201</v>
      </c>
      <c r="G959" s="250"/>
      <c r="H959" s="253">
        <v>193.547</v>
      </c>
      <c r="I959" s="254"/>
      <c r="J959" s="250"/>
      <c r="K959" s="250"/>
      <c r="L959" s="255"/>
      <c r="M959" s="256"/>
      <c r="N959" s="257"/>
      <c r="O959" s="257"/>
      <c r="P959" s="257"/>
      <c r="Q959" s="257"/>
      <c r="R959" s="257"/>
      <c r="S959" s="257"/>
      <c r="T959" s="258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T959" s="259" t="s">
        <v>196</v>
      </c>
      <c r="AU959" s="259" t="s">
        <v>86</v>
      </c>
      <c r="AV959" s="14" t="s">
        <v>126</v>
      </c>
      <c r="AW959" s="14" t="s">
        <v>32</v>
      </c>
      <c r="AX959" s="14" t="s">
        <v>81</v>
      </c>
      <c r="AY959" s="259" t="s">
        <v>116</v>
      </c>
    </row>
    <row r="960" s="2" customFormat="1" ht="14.4" customHeight="1">
      <c r="A960" s="38"/>
      <c r="B960" s="39"/>
      <c r="C960" s="216" t="s">
        <v>1144</v>
      </c>
      <c r="D960" s="216" t="s">
        <v>120</v>
      </c>
      <c r="E960" s="217" t="s">
        <v>1145</v>
      </c>
      <c r="F960" s="218" t="s">
        <v>1146</v>
      </c>
      <c r="G960" s="219" t="s">
        <v>262</v>
      </c>
      <c r="H960" s="220">
        <v>417.60000000000002</v>
      </c>
      <c r="I960" s="221"/>
      <c r="J960" s="222">
        <f>ROUND(I960*H960,2)</f>
        <v>0</v>
      </c>
      <c r="K960" s="223"/>
      <c r="L960" s="44"/>
      <c r="M960" s="224" t="s">
        <v>1</v>
      </c>
      <c r="N960" s="225" t="s">
        <v>41</v>
      </c>
      <c r="O960" s="91"/>
      <c r="P960" s="226">
        <f>O960*H960</f>
        <v>0</v>
      </c>
      <c r="Q960" s="226">
        <v>0.0064999999999999997</v>
      </c>
      <c r="R960" s="226">
        <f>Q960*H960</f>
        <v>2.7143999999999999</v>
      </c>
      <c r="S960" s="226">
        <v>0</v>
      </c>
      <c r="T960" s="227">
        <f>S960*H960</f>
        <v>0</v>
      </c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R960" s="228" t="s">
        <v>126</v>
      </c>
      <c r="AT960" s="228" t="s">
        <v>120</v>
      </c>
      <c r="AU960" s="228" t="s">
        <v>86</v>
      </c>
      <c r="AY960" s="17" t="s">
        <v>116</v>
      </c>
      <c r="BE960" s="229">
        <f>IF(N960="základní",J960,0)</f>
        <v>0</v>
      </c>
      <c r="BF960" s="229">
        <f>IF(N960="snížená",J960,0)</f>
        <v>0</v>
      </c>
      <c r="BG960" s="229">
        <f>IF(N960="zákl. přenesená",J960,0)</f>
        <v>0</v>
      </c>
      <c r="BH960" s="229">
        <f>IF(N960="sníž. přenesená",J960,0)</f>
        <v>0</v>
      </c>
      <c r="BI960" s="229">
        <f>IF(N960="nulová",J960,0)</f>
        <v>0</v>
      </c>
      <c r="BJ960" s="17" t="s">
        <v>81</v>
      </c>
      <c r="BK960" s="229">
        <f>ROUND(I960*H960,2)</f>
        <v>0</v>
      </c>
      <c r="BL960" s="17" t="s">
        <v>126</v>
      </c>
      <c r="BM960" s="228" t="s">
        <v>1147</v>
      </c>
    </row>
    <row r="961" s="13" customFormat="1">
      <c r="A961" s="13"/>
      <c r="B961" s="237"/>
      <c r="C961" s="238"/>
      <c r="D961" s="239" t="s">
        <v>196</v>
      </c>
      <c r="E961" s="240" t="s">
        <v>1</v>
      </c>
      <c r="F961" s="241" t="s">
        <v>1148</v>
      </c>
      <c r="G961" s="238"/>
      <c r="H961" s="242">
        <v>120.3</v>
      </c>
      <c r="I961" s="243"/>
      <c r="J961" s="238"/>
      <c r="K961" s="238"/>
      <c r="L961" s="244"/>
      <c r="M961" s="245"/>
      <c r="N961" s="246"/>
      <c r="O961" s="246"/>
      <c r="P961" s="246"/>
      <c r="Q961" s="246"/>
      <c r="R961" s="246"/>
      <c r="S961" s="246"/>
      <c r="T961" s="247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48" t="s">
        <v>196</v>
      </c>
      <c r="AU961" s="248" t="s">
        <v>86</v>
      </c>
      <c r="AV961" s="13" t="s">
        <v>86</v>
      </c>
      <c r="AW961" s="13" t="s">
        <v>32</v>
      </c>
      <c r="AX961" s="13" t="s">
        <v>76</v>
      </c>
      <c r="AY961" s="248" t="s">
        <v>116</v>
      </c>
    </row>
    <row r="962" s="13" customFormat="1">
      <c r="A962" s="13"/>
      <c r="B962" s="237"/>
      <c r="C962" s="238"/>
      <c r="D962" s="239" t="s">
        <v>196</v>
      </c>
      <c r="E962" s="240" t="s">
        <v>1</v>
      </c>
      <c r="F962" s="241" t="s">
        <v>1149</v>
      </c>
      <c r="G962" s="238"/>
      <c r="H962" s="242">
        <v>148.59999999999999</v>
      </c>
      <c r="I962" s="243"/>
      <c r="J962" s="238"/>
      <c r="K962" s="238"/>
      <c r="L962" s="244"/>
      <c r="M962" s="245"/>
      <c r="N962" s="246"/>
      <c r="O962" s="246"/>
      <c r="P962" s="246"/>
      <c r="Q962" s="246"/>
      <c r="R962" s="246"/>
      <c r="S962" s="246"/>
      <c r="T962" s="247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48" t="s">
        <v>196</v>
      </c>
      <c r="AU962" s="248" t="s">
        <v>86</v>
      </c>
      <c r="AV962" s="13" t="s">
        <v>86</v>
      </c>
      <c r="AW962" s="13" t="s">
        <v>32</v>
      </c>
      <c r="AX962" s="13" t="s">
        <v>76</v>
      </c>
      <c r="AY962" s="248" t="s">
        <v>116</v>
      </c>
    </row>
    <row r="963" s="13" customFormat="1">
      <c r="A963" s="13"/>
      <c r="B963" s="237"/>
      <c r="C963" s="238"/>
      <c r="D963" s="239" t="s">
        <v>196</v>
      </c>
      <c r="E963" s="240" t="s">
        <v>1</v>
      </c>
      <c r="F963" s="241" t="s">
        <v>1150</v>
      </c>
      <c r="G963" s="238"/>
      <c r="H963" s="242">
        <v>148.69999999999999</v>
      </c>
      <c r="I963" s="243"/>
      <c r="J963" s="238"/>
      <c r="K963" s="238"/>
      <c r="L963" s="244"/>
      <c r="M963" s="245"/>
      <c r="N963" s="246"/>
      <c r="O963" s="246"/>
      <c r="P963" s="246"/>
      <c r="Q963" s="246"/>
      <c r="R963" s="246"/>
      <c r="S963" s="246"/>
      <c r="T963" s="247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48" t="s">
        <v>196</v>
      </c>
      <c r="AU963" s="248" t="s">
        <v>86</v>
      </c>
      <c r="AV963" s="13" t="s">
        <v>86</v>
      </c>
      <c r="AW963" s="13" t="s">
        <v>32</v>
      </c>
      <c r="AX963" s="13" t="s">
        <v>76</v>
      </c>
      <c r="AY963" s="248" t="s">
        <v>116</v>
      </c>
    </row>
    <row r="964" s="14" customFormat="1">
      <c r="A964" s="14"/>
      <c r="B964" s="249"/>
      <c r="C964" s="250"/>
      <c r="D964" s="239" t="s">
        <v>196</v>
      </c>
      <c r="E964" s="251" t="s">
        <v>1</v>
      </c>
      <c r="F964" s="252" t="s">
        <v>201</v>
      </c>
      <c r="G964" s="250"/>
      <c r="H964" s="253">
        <v>417.60000000000002</v>
      </c>
      <c r="I964" s="254"/>
      <c r="J964" s="250"/>
      <c r="K964" s="250"/>
      <c r="L964" s="255"/>
      <c r="M964" s="256"/>
      <c r="N964" s="257"/>
      <c r="O964" s="257"/>
      <c r="P964" s="257"/>
      <c r="Q964" s="257"/>
      <c r="R964" s="257"/>
      <c r="S964" s="257"/>
      <c r="T964" s="258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59" t="s">
        <v>196</v>
      </c>
      <c r="AU964" s="259" t="s">
        <v>86</v>
      </c>
      <c r="AV964" s="14" t="s">
        <v>126</v>
      </c>
      <c r="AW964" s="14" t="s">
        <v>32</v>
      </c>
      <c r="AX964" s="14" t="s">
        <v>81</v>
      </c>
      <c r="AY964" s="259" t="s">
        <v>116</v>
      </c>
    </row>
    <row r="965" s="2" customFormat="1" ht="24.15" customHeight="1">
      <c r="A965" s="38"/>
      <c r="B965" s="39"/>
      <c r="C965" s="216" t="s">
        <v>1151</v>
      </c>
      <c r="D965" s="216" t="s">
        <v>120</v>
      </c>
      <c r="E965" s="217" t="s">
        <v>1152</v>
      </c>
      <c r="F965" s="218" t="s">
        <v>1153</v>
      </c>
      <c r="G965" s="219" t="s">
        <v>262</v>
      </c>
      <c r="H965" s="220">
        <v>26.890000000000001</v>
      </c>
      <c r="I965" s="221"/>
      <c r="J965" s="222">
        <f>ROUND(I965*H965,2)</f>
        <v>0</v>
      </c>
      <c r="K965" s="223"/>
      <c r="L965" s="44"/>
      <c r="M965" s="224" t="s">
        <v>1</v>
      </c>
      <c r="N965" s="225" t="s">
        <v>41</v>
      </c>
      <c r="O965" s="91"/>
      <c r="P965" s="226">
        <f>O965*H965</f>
        <v>0</v>
      </c>
      <c r="Q965" s="226">
        <v>0.0064999999999999997</v>
      </c>
      <c r="R965" s="226">
        <f>Q965*H965</f>
        <v>0.174785</v>
      </c>
      <c r="S965" s="226">
        <v>0</v>
      </c>
      <c r="T965" s="227">
        <f>S965*H965</f>
        <v>0</v>
      </c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R965" s="228" t="s">
        <v>126</v>
      </c>
      <c r="AT965" s="228" t="s">
        <v>120</v>
      </c>
      <c r="AU965" s="228" t="s">
        <v>86</v>
      </c>
      <c r="AY965" s="17" t="s">
        <v>116</v>
      </c>
      <c r="BE965" s="229">
        <f>IF(N965="základní",J965,0)</f>
        <v>0</v>
      </c>
      <c r="BF965" s="229">
        <f>IF(N965="snížená",J965,0)</f>
        <v>0</v>
      </c>
      <c r="BG965" s="229">
        <f>IF(N965="zákl. přenesená",J965,0)</f>
        <v>0</v>
      </c>
      <c r="BH965" s="229">
        <f>IF(N965="sníž. přenesená",J965,0)</f>
        <v>0</v>
      </c>
      <c r="BI965" s="229">
        <f>IF(N965="nulová",J965,0)</f>
        <v>0</v>
      </c>
      <c r="BJ965" s="17" t="s">
        <v>81</v>
      </c>
      <c r="BK965" s="229">
        <f>ROUND(I965*H965,2)</f>
        <v>0</v>
      </c>
      <c r="BL965" s="17" t="s">
        <v>126</v>
      </c>
      <c r="BM965" s="228" t="s">
        <v>1154</v>
      </c>
    </row>
    <row r="966" s="13" customFormat="1">
      <c r="A966" s="13"/>
      <c r="B966" s="237"/>
      <c r="C966" s="238"/>
      <c r="D966" s="239" t="s">
        <v>196</v>
      </c>
      <c r="E966" s="240" t="s">
        <v>1</v>
      </c>
      <c r="F966" s="241" t="s">
        <v>1155</v>
      </c>
      <c r="G966" s="238"/>
      <c r="H966" s="242">
        <v>8.0030000000000001</v>
      </c>
      <c r="I966" s="243"/>
      <c r="J966" s="238"/>
      <c r="K966" s="238"/>
      <c r="L966" s="244"/>
      <c r="M966" s="245"/>
      <c r="N966" s="246"/>
      <c r="O966" s="246"/>
      <c r="P966" s="246"/>
      <c r="Q966" s="246"/>
      <c r="R966" s="246"/>
      <c r="S966" s="246"/>
      <c r="T966" s="247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48" t="s">
        <v>196</v>
      </c>
      <c r="AU966" s="248" t="s">
        <v>86</v>
      </c>
      <c r="AV966" s="13" t="s">
        <v>86</v>
      </c>
      <c r="AW966" s="13" t="s">
        <v>32</v>
      </c>
      <c r="AX966" s="13" t="s">
        <v>76</v>
      </c>
      <c r="AY966" s="248" t="s">
        <v>116</v>
      </c>
    </row>
    <row r="967" s="13" customFormat="1">
      <c r="A967" s="13"/>
      <c r="B967" s="237"/>
      <c r="C967" s="238"/>
      <c r="D967" s="239" t="s">
        <v>196</v>
      </c>
      <c r="E967" s="240" t="s">
        <v>1</v>
      </c>
      <c r="F967" s="241" t="s">
        <v>1156</v>
      </c>
      <c r="G967" s="238"/>
      <c r="H967" s="242">
        <v>1.2849999999999999</v>
      </c>
      <c r="I967" s="243"/>
      <c r="J967" s="238"/>
      <c r="K967" s="238"/>
      <c r="L967" s="244"/>
      <c r="M967" s="245"/>
      <c r="N967" s="246"/>
      <c r="O967" s="246"/>
      <c r="P967" s="246"/>
      <c r="Q967" s="246"/>
      <c r="R967" s="246"/>
      <c r="S967" s="246"/>
      <c r="T967" s="247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48" t="s">
        <v>196</v>
      </c>
      <c r="AU967" s="248" t="s">
        <v>86</v>
      </c>
      <c r="AV967" s="13" t="s">
        <v>86</v>
      </c>
      <c r="AW967" s="13" t="s">
        <v>32</v>
      </c>
      <c r="AX967" s="13" t="s">
        <v>76</v>
      </c>
      <c r="AY967" s="248" t="s">
        <v>116</v>
      </c>
    </row>
    <row r="968" s="13" customFormat="1">
      <c r="A968" s="13"/>
      <c r="B968" s="237"/>
      <c r="C968" s="238"/>
      <c r="D968" s="239" t="s">
        <v>196</v>
      </c>
      <c r="E968" s="240" t="s">
        <v>1</v>
      </c>
      <c r="F968" s="241" t="s">
        <v>1157</v>
      </c>
      <c r="G968" s="238"/>
      <c r="H968" s="242">
        <v>0.51200000000000001</v>
      </c>
      <c r="I968" s="243"/>
      <c r="J968" s="238"/>
      <c r="K968" s="238"/>
      <c r="L968" s="244"/>
      <c r="M968" s="245"/>
      <c r="N968" s="246"/>
      <c r="O968" s="246"/>
      <c r="P968" s="246"/>
      <c r="Q968" s="246"/>
      <c r="R968" s="246"/>
      <c r="S968" s="246"/>
      <c r="T968" s="247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48" t="s">
        <v>196</v>
      </c>
      <c r="AU968" s="248" t="s">
        <v>86</v>
      </c>
      <c r="AV968" s="13" t="s">
        <v>86</v>
      </c>
      <c r="AW968" s="13" t="s">
        <v>32</v>
      </c>
      <c r="AX968" s="13" t="s">
        <v>76</v>
      </c>
      <c r="AY968" s="248" t="s">
        <v>116</v>
      </c>
    </row>
    <row r="969" s="15" customFormat="1">
      <c r="A969" s="15"/>
      <c r="B969" s="260"/>
      <c r="C969" s="261"/>
      <c r="D969" s="239" t="s">
        <v>196</v>
      </c>
      <c r="E969" s="262" t="s">
        <v>1</v>
      </c>
      <c r="F969" s="263" t="s">
        <v>1158</v>
      </c>
      <c r="G969" s="261"/>
      <c r="H969" s="264">
        <v>9.8000000000000007</v>
      </c>
      <c r="I969" s="265"/>
      <c r="J969" s="261"/>
      <c r="K969" s="261"/>
      <c r="L969" s="266"/>
      <c r="M969" s="267"/>
      <c r="N969" s="268"/>
      <c r="O969" s="268"/>
      <c r="P969" s="268"/>
      <c r="Q969" s="268"/>
      <c r="R969" s="268"/>
      <c r="S969" s="268"/>
      <c r="T969" s="269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T969" s="270" t="s">
        <v>196</v>
      </c>
      <c r="AU969" s="270" t="s">
        <v>86</v>
      </c>
      <c r="AV969" s="15" t="s">
        <v>119</v>
      </c>
      <c r="AW969" s="15" t="s">
        <v>32</v>
      </c>
      <c r="AX969" s="15" t="s">
        <v>76</v>
      </c>
      <c r="AY969" s="270" t="s">
        <v>116</v>
      </c>
    </row>
    <row r="970" s="13" customFormat="1">
      <c r="A970" s="13"/>
      <c r="B970" s="237"/>
      <c r="C970" s="238"/>
      <c r="D970" s="239" t="s">
        <v>196</v>
      </c>
      <c r="E970" s="240" t="s">
        <v>1</v>
      </c>
      <c r="F970" s="241" t="s">
        <v>1159</v>
      </c>
      <c r="G970" s="238"/>
      <c r="H970" s="242">
        <v>7.194</v>
      </c>
      <c r="I970" s="243"/>
      <c r="J970" s="238"/>
      <c r="K970" s="238"/>
      <c r="L970" s="244"/>
      <c r="M970" s="245"/>
      <c r="N970" s="246"/>
      <c r="O970" s="246"/>
      <c r="P970" s="246"/>
      <c r="Q970" s="246"/>
      <c r="R970" s="246"/>
      <c r="S970" s="246"/>
      <c r="T970" s="247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48" t="s">
        <v>196</v>
      </c>
      <c r="AU970" s="248" t="s">
        <v>86</v>
      </c>
      <c r="AV970" s="13" t="s">
        <v>86</v>
      </c>
      <c r="AW970" s="13" t="s">
        <v>32</v>
      </c>
      <c r="AX970" s="13" t="s">
        <v>76</v>
      </c>
      <c r="AY970" s="248" t="s">
        <v>116</v>
      </c>
    </row>
    <row r="971" s="13" customFormat="1">
      <c r="A971" s="13"/>
      <c r="B971" s="237"/>
      <c r="C971" s="238"/>
      <c r="D971" s="239" t="s">
        <v>196</v>
      </c>
      <c r="E971" s="240" t="s">
        <v>1</v>
      </c>
      <c r="F971" s="241" t="s">
        <v>1160</v>
      </c>
      <c r="G971" s="238"/>
      <c r="H971" s="242">
        <v>0.88400000000000001</v>
      </c>
      <c r="I971" s="243"/>
      <c r="J971" s="238"/>
      <c r="K971" s="238"/>
      <c r="L971" s="244"/>
      <c r="M971" s="245"/>
      <c r="N971" s="246"/>
      <c r="O971" s="246"/>
      <c r="P971" s="246"/>
      <c r="Q971" s="246"/>
      <c r="R971" s="246"/>
      <c r="S971" s="246"/>
      <c r="T971" s="247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48" t="s">
        <v>196</v>
      </c>
      <c r="AU971" s="248" t="s">
        <v>86</v>
      </c>
      <c r="AV971" s="13" t="s">
        <v>86</v>
      </c>
      <c r="AW971" s="13" t="s">
        <v>32</v>
      </c>
      <c r="AX971" s="13" t="s">
        <v>76</v>
      </c>
      <c r="AY971" s="248" t="s">
        <v>116</v>
      </c>
    </row>
    <row r="972" s="13" customFormat="1">
      <c r="A972" s="13"/>
      <c r="B972" s="237"/>
      <c r="C972" s="238"/>
      <c r="D972" s="239" t="s">
        <v>196</v>
      </c>
      <c r="E972" s="240" t="s">
        <v>1</v>
      </c>
      <c r="F972" s="241" t="s">
        <v>1161</v>
      </c>
      <c r="G972" s="238"/>
      <c r="H972" s="242">
        <v>0.46700000000000003</v>
      </c>
      <c r="I972" s="243"/>
      <c r="J972" s="238"/>
      <c r="K972" s="238"/>
      <c r="L972" s="244"/>
      <c r="M972" s="245"/>
      <c r="N972" s="246"/>
      <c r="O972" s="246"/>
      <c r="P972" s="246"/>
      <c r="Q972" s="246"/>
      <c r="R972" s="246"/>
      <c r="S972" s="246"/>
      <c r="T972" s="247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48" t="s">
        <v>196</v>
      </c>
      <c r="AU972" s="248" t="s">
        <v>86</v>
      </c>
      <c r="AV972" s="13" t="s">
        <v>86</v>
      </c>
      <c r="AW972" s="13" t="s">
        <v>32</v>
      </c>
      <c r="AX972" s="13" t="s">
        <v>76</v>
      </c>
      <c r="AY972" s="248" t="s">
        <v>116</v>
      </c>
    </row>
    <row r="973" s="15" customFormat="1">
      <c r="A973" s="15"/>
      <c r="B973" s="260"/>
      <c r="C973" s="261"/>
      <c r="D973" s="239" t="s">
        <v>196</v>
      </c>
      <c r="E973" s="262" t="s">
        <v>1</v>
      </c>
      <c r="F973" s="263" t="s">
        <v>1162</v>
      </c>
      <c r="G973" s="261"/>
      <c r="H973" s="264">
        <v>8.5449999999999999</v>
      </c>
      <c r="I973" s="265"/>
      <c r="J973" s="261"/>
      <c r="K973" s="261"/>
      <c r="L973" s="266"/>
      <c r="M973" s="267"/>
      <c r="N973" s="268"/>
      <c r="O973" s="268"/>
      <c r="P973" s="268"/>
      <c r="Q973" s="268"/>
      <c r="R973" s="268"/>
      <c r="S973" s="268"/>
      <c r="T973" s="269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T973" s="270" t="s">
        <v>196</v>
      </c>
      <c r="AU973" s="270" t="s">
        <v>86</v>
      </c>
      <c r="AV973" s="15" t="s">
        <v>119</v>
      </c>
      <c r="AW973" s="15" t="s">
        <v>32</v>
      </c>
      <c r="AX973" s="15" t="s">
        <v>76</v>
      </c>
      <c r="AY973" s="270" t="s">
        <v>116</v>
      </c>
    </row>
    <row r="974" s="13" customFormat="1">
      <c r="A974" s="13"/>
      <c r="B974" s="237"/>
      <c r="C974" s="238"/>
      <c r="D974" s="239" t="s">
        <v>196</v>
      </c>
      <c r="E974" s="240" t="s">
        <v>1</v>
      </c>
      <c r="F974" s="241" t="s">
        <v>1163</v>
      </c>
      <c r="G974" s="238"/>
      <c r="H974" s="242">
        <v>8.5449999999999999</v>
      </c>
      <c r="I974" s="243"/>
      <c r="J974" s="238"/>
      <c r="K974" s="238"/>
      <c r="L974" s="244"/>
      <c r="M974" s="245"/>
      <c r="N974" s="246"/>
      <c r="O974" s="246"/>
      <c r="P974" s="246"/>
      <c r="Q974" s="246"/>
      <c r="R974" s="246"/>
      <c r="S974" s="246"/>
      <c r="T974" s="247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48" t="s">
        <v>196</v>
      </c>
      <c r="AU974" s="248" t="s">
        <v>86</v>
      </c>
      <c r="AV974" s="13" t="s">
        <v>86</v>
      </c>
      <c r="AW974" s="13" t="s">
        <v>32</v>
      </c>
      <c r="AX974" s="13" t="s">
        <v>76</v>
      </c>
      <c r="AY974" s="248" t="s">
        <v>116</v>
      </c>
    </row>
    <row r="975" s="15" customFormat="1">
      <c r="A975" s="15"/>
      <c r="B975" s="260"/>
      <c r="C975" s="261"/>
      <c r="D975" s="239" t="s">
        <v>196</v>
      </c>
      <c r="E975" s="262" t="s">
        <v>1</v>
      </c>
      <c r="F975" s="263" t="s">
        <v>504</v>
      </c>
      <c r="G975" s="261"/>
      <c r="H975" s="264">
        <v>8.5449999999999999</v>
      </c>
      <c r="I975" s="265"/>
      <c r="J975" s="261"/>
      <c r="K975" s="261"/>
      <c r="L975" s="266"/>
      <c r="M975" s="267"/>
      <c r="N975" s="268"/>
      <c r="O975" s="268"/>
      <c r="P975" s="268"/>
      <c r="Q975" s="268"/>
      <c r="R975" s="268"/>
      <c r="S975" s="268"/>
      <c r="T975" s="269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T975" s="270" t="s">
        <v>196</v>
      </c>
      <c r="AU975" s="270" t="s">
        <v>86</v>
      </c>
      <c r="AV975" s="15" t="s">
        <v>119</v>
      </c>
      <c r="AW975" s="15" t="s">
        <v>32</v>
      </c>
      <c r="AX975" s="15" t="s">
        <v>76</v>
      </c>
      <c r="AY975" s="270" t="s">
        <v>116</v>
      </c>
    </row>
    <row r="976" s="14" customFormat="1">
      <c r="A976" s="14"/>
      <c r="B976" s="249"/>
      <c r="C976" s="250"/>
      <c r="D976" s="239" t="s">
        <v>196</v>
      </c>
      <c r="E976" s="251" t="s">
        <v>1</v>
      </c>
      <c r="F976" s="252" t="s">
        <v>201</v>
      </c>
      <c r="G976" s="250"/>
      <c r="H976" s="253">
        <v>26.890000000000001</v>
      </c>
      <c r="I976" s="254"/>
      <c r="J976" s="250"/>
      <c r="K976" s="250"/>
      <c r="L976" s="255"/>
      <c r="M976" s="256"/>
      <c r="N976" s="257"/>
      <c r="O976" s="257"/>
      <c r="P976" s="257"/>
      <c r="Q976" s="257"/>
      <c r="R976" s="257"/>
      <c r="S976" s="257"/>
      <c r="T976" s="258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T976" s="259" t="s">
        <v>196</v>
      </c>
      <c r="AU976" s="259" t="s">
        <v>86</v>
      </c>
      <c r="AV976" s="14" t="s">
        <v>126</v>
      </c>
      <c r="AW976" s="14" t="s">
        <v>32</v>
      </c>
      <c r="AX976" s="14" t="s">
        <v>81</v>
      </c>
      <c r="AY976" s="259" t="s">
        <v>116</v>
      </c>
    </row>
    <row r="977" s="2" customFormat="1" ht="24.15" customHeight="1">
      <c r="A977" s="38"/>
      <c r="B977" s="39"/>
      <c r="C977" s="216" t="s">
        <v>1164</v>
      </c>
      <c r="D977" s="216" t="s">
        <v>120</v>
      </c>
      <c r="E977" s="217" t="s">
        <v>1165</v>
      </c>
      <c r="F977" s="218" t="s">
        <v>1166</v>
      </c>
      <c r="G977" s="219" t="s">
        <v>262</v>
      </c>
      <c r="H977" s="220">
        <v>26.890000000000001</v>
      </c>
      <c r="I977" s="221"/>
      <c r="J977" s="222">
        <f>ROUND(I977*H977,2)</f>
        <v>0</v>
      </c>
      <c r="K977" s="223"/>
      <c r="L977" s="44"/>
      <c r="M977" s="224" t="s">
        <v>1</v>
      </c>
      <c r="N977" s="225" t="s">
        <v>41</v>
      </c>
      <c r="O977" s="91"/>
      <c r="P977" s="226">
        <f>O977*H977</f>
        <v>0</v>
      </c>
      <c r="Q977" s="226">
        <v>0.00025999999999999998</v>
      </c>
      <c r="R977" s="226">
        <f>Q977*H977</f>
        <v>0.0069913999999999992</v>
      </c>
      <c r="S977" s="226">
        <v>0</v>
      </c>
      <c r="T977" s="227">
        <f>S977*H977</f>
        <v>0</v>
      </c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R977" s="228" t="s">
        <v>126</v>
      </c>
      <c r="AT977" s="228" t="s">
        <v>120</v>
      </c>
      <c r="AU977" s="228" t="s">
        <v>86</v>
      </c>
      <c r="AY977" s="17" t="s">
        <v>116</v>
      </c>
      <c r="BE977" s="229">
        <f>IF(N977="základní",J977,0)</f>
        <v>0</v>
      </c>
      <c r="BF977" s="229">
        <f>IF(N977="snížená",J977,0)</f>
        <v>0</v>
      </c>
      <c r="BG977" s="229">
        <f>IF(N977="zákl. přenesená",J977,0)</f>
        <v>0</v>
      </c>
      <c r="BH977" s="229">
        <f>IF(N977="sníž. přenesená",J977,0)</f>
        <v>0</v>
      </c>
      <c r="BI977" s="229">
        <f>IF(N977="nulová",J977,0)</f>
        <v>0</v>
      </c>
      <c r="BJ977" s="17" t="s">
        <v>81</v>
      </c>
      <c r="BK977" s="229">
        <f>ROUND(I977*H977,2)</f>
        <v>0</v>
      </c>
      <c r="BL977" s="17" t="s">
        <v>126</v>
      </c>
      <c r="BM977" s="228" t="s">
        <v>1167</v>
      </c>
    </row>
    <row r="978" s="2" customFormat="1" ht="24.15" customHeight="1">
      <c r="A978" s="38"/>
      <c r="B978" s="39"/>
      <c r="C978" s="216" t="s">
        <v>1168</v>
      </c>
      <c r="D978" s="216" t="s">
        <v>120</v>
      </c>
      <c r="E978" s="217" t="s">
        <v>1169</v>
      </c>
      <c r="F978" s="218" t="s">
        <v>1170</v>
      </c>
      <c r="G978" s="219" t="s">
        <v>262</v>
      </c>
      <c r="H978" s="220">
        <v>430.10000000000002</v>
      </c>
      <c r="I978" s="221"/>
      <c r="J978" s="222">
        <f>ROUND(I978*H978,2)</f>
        <v>0</v>
      </c>
      <c r="K978" s="223"/>
      <c r="L978" s="44"/>
      <c r="M978" s="224" t="s">
        <v>1</v>
      </c>
      <c r="N978" s="225" t="s">
        <v>41</v>
      </c>
      <c r="O978" s="91"/>
      <c r="P978" s="226">
        <f>O978*H978</f>
        <v>0</v>
      </c>
      <c r="Q978" s="226">
        <v>0.0030000000000000001</v>
      </c>
      <c r="R978" s="226">
        <f>Q978*H978</f>
        <v>1.2903</v>
      </c>
      <c r="S978" s="226">
        <v>0</v>
      </c>
      <c r="T978" s="227">
        <f>S978*H978</f>
        <v>0</v>
      </c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R978" s="228" t="s">
        <v>126</v>
      </c>
      <c r="AT978" s="228" t="s">
        <v>120</v>
      </c>
      <c r="AU978" s="228" t="s">
        <v>86</v>
      </c>
      <c r="AY978" s="17" t="s">
        <v>116</v>
      </c>
      <c r="BE978" s="229">
        <f>IF(N978="základní",J978,0)</f>
        <v>0</v>
      </c>
      <c r="BF978" s="229">
        <f>IF(N978="snížená",J978,0)</f>
        <v>0</v>
      </c>
      <c r="BG978" s="229">
        <f>IF(N978="zákl. přenesená",J978,0)</f>
        <v>0</v>
      </c>
      <c r="BH978" s="229">
        <f>IF(N978="sníž. přenesená",J978,0)</f>
        <v>0</v>
      </c>
      <c r="BI978" s="229">
        <f>IF(N978="nulová",J978,0)</f>
        <v>0</v>
      </c>
      <c r="BJ978" s="17" t="s">
        <v>81</v>
      </c>
      <c r="BK978" s="229">
        <f>ROUND(I978*H978,2)</f>
        <v>0</v>
      </c>
      <c r="BL978" s="17" t="s">
        <v>126</v>
      </c>
      <c r="BM978" s="228" t="s">
        <v>1171</v>
      </c>
    </row>
    <row r="979" s="13" customFormat="1">
      <c r="A979" s="13"/>
      <c r="B979" s="237"/>
      <c r="C979" s="238"/>
      <c r="D979" s="239" t="s">
        <v>196</v>
      </c>
      <c r="E979" s="240" t="s">
        <v>1</v>
      </c>
      <c r="F979" s="241" t="s">
        <v>1172</v>
      </c>
      <c r="G979" s="238"/>
      <c r="H979" s="242">
        <v>132.80000000000001</v>
      </c>
      <c r="I979" s="243"/>
      <c r="J979" s="238"/>
      <c r="K979" s="238"/>
      <c r="L979" s="244"/>
      <c r="M979" s="245"/>
      <c r="N979" s="246"/>
      <c r="O979" s="246"/>
      <c r="P979" s="246"/>
      <c r="Q979" s="246"/>
      <c r="R979" s="246"/>
      <c r="S979" s="246"/>
      <c r="T979" s="247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48" t="s">
        <v>196</v>
      </c>
      <c r="AU979" s="248" t="s">
        <v>86</v>
      </c>
      <c r="AV979" s="13" t="s">
        <v>86</v>
      </c>
      <c r="AW979" s="13" t="s">
        <v>32</v>
      </c>
      <c r="AX979" s="13" t="s">
        <v>76</v>
      </c>
      <c r="AY979" s="248" t="s">
        <v>116</v>
      </c>
    </row>
    <row r="980" s="13" customFormat="1">
      <c r="A980" s="13"/>
      <c r="B980" s="237"/>
      <c r="C980" s="238"/>
      <c r="D980" s="239" t="s">
        <v>196</v>
      </c>
      <c r="E980" s="240" t="s">
        <v>1</v>
      </c>
      <c r="F980" s="241" t="s">
        <v>1149</v>
      </c>
      <c r="G980" s="238"/>
      <c r="H980" s="242">
        <v>148.59999999999999</v>
      </c>
      <c r="I980" s="243"/>
      <c r="J980" s="238"/>
      <c r="K980" s="238"/>
      <c r="L980" s="244"/>
      <c r="M980" s="245"/>
      <c r="N980" s="246"/>
      <c r="O980" s="246"/>
      <c r="P980" s="246"/>
      <c r="Q980" s="246"/>
      <c r="R980" s="246"/>
      <c r="S980" s="246"/>
      <c r="T980" s="247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48" t="s">
        <v>196</v>
      </c>
      <c r="AU980" s="248" t="s">
        <v>86</v>
      </c>
      <c r="AV980" s="13" t="s">
        <v>86</v>
      </c>
      <c r="AW980" s="13" t="s">
        <v>32</v>
      </c>
      <c r="AX980" s="13" t="s">
        <v>76</v>
      </c>
      <c r="AY980" s="248" t="s">
        <v>116</v>
      </c>
    </row>
    <row r="981" s="13" customFormat="1">
      <c r="A981" s="13"/>
      <c r="B981" s="237"/>
      <c r="C981" s="238"/>
      <c r="D981" s="239" t="s">
        <v>196</v>
      </c>
      <c r="E981" s="240" t="s">
        <v>1</v>
      </c>
      <c r="F981" s="241" t="s">
        <v>1150</v>
      </c>
      <c r="G981" s="238"/>
      <c r="H981" s="242">
        <v>148.69999999999999</v>
      </c>
      <c r="I981" s="243"/>
      <c r="J981" s="238"/>
      <c r="K981" s="238"/>
      <c r="L981" s="244"/>
      <c r="M981" s="245"/>
      <c r="N981" s="246"/>
      <c r="O981" s="246"/>
      <c r="P981" s="246"/>
      <c r="Q981" s="246"/>
      <c r="R981" s="246"/>
      <c r="S981" s="246"/>
      <c r="T981" s="247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48" t="s">
        <v>196</v>
      </c>
      <c r="AU981" s="248" t="s">
        <v>86</v>
      </c>
      <c r="AV981" s="13" t="s">
        <v>86</v>
      </c>
      <c r="AW981" s="13" t="s">
        <v>32</v>
      </c>
      <c r="AX981" s="13" t="s">
        <v>76</v>
      </c>
      <c r="AY981" s="248" t="s">
        <v>116</v>
      </c>
    </row>
    <row r="982" s="14" customFormat="1">
      <c r="A982" s="14"/>
      <c r="B982" s="249"/>
      <c r="C982" s="250"/>
      <c r="D982" s="239" t="s">
        <v>196</v>
      </c>
      <c r="E982" s="251" t="s">
        <v>1</v>
      </c>
      <c r="F982" s="252" t="s">
        <v>201</v>
      </c>
      <c r="G982" s="250"/>
      <c r="H982" s="253">
        <v>430.09999999999997</v>
      </c>
      <c r="I982" s="254"/>
      <c r="J982" s="250"/>
      <c r="K982" s="250"/>
      <c r="L982" s="255"/>
      <c r="M982" s="256"/>
      <c r="N982" s="257"/>
      <c r="O982" s="257"/>
      <c r="P982" s="257"/>
      <c r="Q982" s="257"/>
      <c r="R982" s="257"/>
      <c r="S982" s="257"/>
      <c r="T982" s="258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59" t="s">
        <v>196</v>
      </c>
      <c r="AU982" s="259" t="s">
        <v>86</v>
      </c>
      <c r="AV982" s="14" t="s">
        <v>126</v>
      </c>
      <c r="AW982" s="14" t="s">
        <v>32</v>
      </c>
      <c r="AX982" s="14" t="s">
        <v>81</v>
      </c>
      <c r="AY982" s="259" t="s">
        <v>116</v>
      </c>
    </row>
    <row r="983" s="2" customFormat="1" ht="24.15" customHeight="1">
      <c r="A983" s="38"/>
      <c r="B983" s="39"/>
      <c r="C983" s="216" t="s">
        <v>1173</v>
      </c>
      <c r="D983" s="216" t="s">
        <v>120</v>
      </c>
      <c r="E983" s="217" t="s">
        <v>1174</v>
      </c>
      <c r="F983" s="218" t="s">
        <v>1175</v>
      </c>
      <c r="G983" s="219" t="s">
        <v>262</v>
      </c>
      <c r="H983" s="220">
        <v>26.890000000000001</v>
      </c>
      <c r="I983" s="221"/>
      <c r="J983" s="222">
        <f>ROUND(I983*H983,2)</f>
        <v>0</v>
      </c>
      <c r="K983" s="223"/>
      <c r="L983" s="44"/>
      <c r="M983" s="224" t="s">
        <v>1</v>
      </c>
      <c r="N983" s="225" t="s">
        <v>41</v>
      </c>
      <c r="O983" s="91"/>
      <c r="P983" s="226">
        <f>O983*H983</f>
        <v>0</v>
      </c>
      <c r="Q983" s="226">
        <v>0.0030000000000000001</v>
      </c>
      <c r="R983" s="226">
        <f>Q983*H983</f>
        <v>0.080670000000000006</v>
      </c>
      <c r="S983" s="226">
        <v>0</v>
      </c>
      <c r="T983" s="227">
        <f>S983*H983</f>
        <v>0</v>
      </c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R983" s="228" t="s">
        <v>126</v>
      </c>
      <c r="AT983" s="228" t="s">
        <v>120</v>
      </c>
      <c r="AU983" s="228" t="s">
        <v>86</v>
      </c>
      <c r="AY983" s="17" t="s">
        <v>116</v>
      </c>
      <c r="BE983" s="229">
        <f>IF(N983="základní",J983,0)</f>
        <v>0</v>
      </c>
      <c r="BF983" s="229">
        <f>IF(N983="snížená",J983,0)</f>
        <v>0</v>
      </c>
      <c r="BG983" s="229">
        <f>IF(N983="zákl. přenesená",J983,0)</f>
        <v>0</v>
      </c>
      <c r="BH983" s="229">
        <f>IF(N983="sníž. přenesená",J983,0)</f>
        <v>0</v>
      </c>
      <c r="BI983" s="229">
        <f>IF(N983="nulová",J983,0)</f>
        <v>0</v>
      </c>
      <c r="BJ983" s="17" t="s">
        <v>81</v>
      </c>
      <c r="BK983" s="229">
        <f>ROUND(I983*H983,2)</f>
        <v>0</v>
      </c>
      <c r="BL983" s="17" t="s">
        <v>126</v>
      </c>
      <c r="BM983" s="228" t="s">
        <v>1176</v>
      </c>
    </row>
    <row r="984" s="2" customFormat="1" ht="24.15" customHeight="1">
      <c r="A984" s="38"/>
      <c r="B984" s="39"/>
      <c r="C984" s="216" t="s">
        <v>1177</v>
      </c>
      <c r="D984" s="216" t="s">
        <v>120</v>
      </c>
      <c r="E984" s="217" t="s">
        <v>1178</v>
      </c>
      <c r="F984" s="218" t="s">
        <v>1179</v>
      </c>
      <c r="G984" s="219" t="s">
        <v>262</v>
      </c>
      <c r="H984" s="220">
        <v>117.82299999999999</v>
      </c>
      <c r="I984" s="221"/>
      <c r="J984" s="222">
        <f>ROUND(I984*H984,2)</f>
        <v>0</v>
      </c>
      <c r="K984" s="223"/>
      <c r="L984" s="44"/>
      <c r="M984" s="224" t="s">
        <v>1</v>
      </c>
      <c r="N984" s="225" t="s">
        <v>41</v>
      </c>
      <c r="O984" s="91"/>
      <c r="P984" s="226">
        <f>O984*H984</f>
        <v>0</v>
      </c>
      <c r="Q984" s="226">
        <v>0</v>
      </c>
      <c r="R984" s="226">
        <f>Q984*H984</f>
        <v>0</v>
      </c>
      <c r="S984" s="226">
        <v>0</v>
      </c>
      <c r="T984" s="227">
        <f>S984*H984</f>
        <v>0</v>
      </c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R984" s="228" t="s">
        <v>126</v>
      </c>
      <c r="AT984" s="228" t="s">
        <v>120</v>
      </c>
      <c r="AU984" s="228" t="s">
        <v>86</v>
      </c>
      <c r="AY984" s="17" t="s">
        <v>116</v>
      </c>
      <c r="BE984" s="229">
        <f>IF(N984="základní",J984,0)</f>
        <v>0</v>
      </c>
      <c r="BF984" s="229">
        <f>IF(N984="snížená",J984,0)</f>
        <v>0</v>
      </c>
      <c r="BG984" s="229">
        <f>IF(N984="zákl. přenesená",J984,0)</f>
        <v>0</v>
      </c>
      <c r="BH984" s="229">
        <f>IF(N984="sníž. přenesená",J984,0)</f>
        <v>0</v>
      </c>
      <c r="BI984" s="229">
        <f>IF(N984="nulová",J984,0)</f>
        <v>0</v>
      </c>
      <c r="BJ984" s="17" t="s">
        <v>81</v>
      </c>
      <c r="BK984" s="229">
        <f>ROUND(I984*H984,2)</f>
        <v>0</v>
      </c>
      <c r="BL984" s="17" t="s">
        <v>126</v>
      </c>
      <c r="BM984" s="228" t="s">
        <v>1180</v>
      </c>
    </row>
    <row r="985" s="13" customFormat="1">
      <c r="A985" s="13"/>
      <c r="B985" s="237"/>
      <c r="C985" s="238"/>
      <c r="D985" s="239" t="s">
        <v>196</v>
      </c>
      <c r="E985" s="240" t="s">
        <v>1</v>
      </c>
      <c r="F985" s="241" t="s">
        <v>1181</v>
      </c>
      <c r="G985" s="238"/>
      <c r="H985" s="242">
        <v>127.881</v>
      </c>
      <c r="I985" s="243"/>
      <c r="J985" s="238"/>
      <c r="K985" s="238"/>
      <c r="L985" s="244"/>
      <c r="M985" s="245"/>
      <c r="N985" s="246"/>
      <c r="O985" s="246"/>
      <c r="P985" s="246"/>
      <c r="Q985" s="246"/>
      <c r="R985" s="246"/>
      <c r="S985" s="246"/>
      <c r="T985" s="247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48" t="s">
        <v>196</v>
      </c>
      <c r="AU985" s="248" t="s">
        <v>86</v>
      </c>
      <c r="AV985" s="13" t="s">
        <v>86</v>
      </c>
      <c r="AW985" s="13" t="s">
        <v>32</v>
      </c>
      <c r="AX985" s="13" t="s">
        <v>76</v>
      </c>
      <c r="AY985" s="248" t="s">
        <v>116</v>
      </c>
    </row>
    <row r="986" s="13" customFormat="1">
      <c r="A986" s="13"/>
      <c r="B986" s="237"/>
      <c r="C986" s="238"/>
      <c r="D986" s="239" t="s">
        <v>196</v>
      </c>
      <c r="E986" s="240" t="s">
        <v>1</v>
      </c>
      <c r="F986" s="241" t="s">
        <v>1182</v>
      </c>
      <c r="G986" s="238"/>
      <c r="H986" s="242">
        <v>-10.9</v>
      </c>
      <c r="I986" s="243"/>
      <c r="J986" s="238"/>
      <c r="K986" s="238"/>
      <c r="L986" s="244"/>
      <c r="M986" s="245"/>
      <c r="N986" s="246"/>
      <c r="O986" s="246"/>
      <c r="P986" s="246"/>
      <c r="Q986" s="246"/>
      <c r="R986" s="246"/>
      <c r="S986" s="246"/>
      <c r="T986" s="247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48" t="s">
        <v>196</v>
      </c>
      <c r="AU986" s="248" t="s">
        <v>86</v>
      </c>
      <c r="AV986" s="13" t="s">
        <v>86</v>
      </c>
      <c r="AW986" s="13" t="s">
        <v>32</v>
      </c>
      <c r="AX986" s="13" t="s">
        <v>76</v>
      </c>
      <c r="AY986" s="248" t="s">
        <v>116</v>
      </c>
    </row>
    <row r="987" s="13" customFormat="1">
      <c r="A987" s="13"/>
      <c r="B987" s="237"/>
      <c r="C987" s="238"/>
      <c r="D987" s="239" t="s">
        <v>196</v>
      </c>
      <c r="E987" s="240" t="s">
        <v>1</v>
      </c>
      <c r="F987" s="241" t="s">
        <v>1183</v>
      </c>
      <c r="G987" s="238"/>
      <c r="H987" s="242">
        <v>0.84199999999999997</v>
      </c>
      <c r="I987" s="243"/>
      <c r="J987" s="238"/>
      <c r="K987" s="238"/>
      <c r="L987" s="244"/>
      <c r="M987" s="245"/>
      <c r="N987" s="246"/>
      <c r="O987" s="246"/>
      <c r="P987" s="246"/>
      <c r="Q987" s="246"/>
      <c r="R987" s="246"/>
      <c r="S987" s="246"/>
      <c r="T987" s="247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48" t="s">
        <v>196</v>
      </c>
      <c r="AU987" s="248" t="s">
        <v>86</v>
      </c>
      <c r="AV987" s="13" t="s">
        <v>86</v>
      </c>
      <c r="AW987" s="13" t="s">
        <v>32</v>
      </c>
      <c r="AX987" s="13" t="s">
        <v>76</v>
      </c>
      <c r="AY987" s="248" t="s">
        <v>116</v>
      </c>
    </row>
    <row r="988" s="14" customFormat="1">
      <c r="A988" s="14"/>
      <c r="B988" s="249"/>
      <c r="C988" s="250"/>
      <c r="D988" s="239" t="s">
        <v>196</v>
      </c>
      <c r="E988" s="251" t="s">
        <v>1</v>
      </c>
      <c r="F988" s="252" t="s">
        <v>1184</v>
      </c>
      <c r="G988" s="250"/>
      <c r="H988" s="253">
        <v>117.82299999999999</v>
      </c>
      <c r="I988" s="254"/>
      <c r="J988" s="250"/>
      <c r="K988" s="250"/>
      <c r="L988" s="255"/>
      <c r="M988" s="256"/>
      <c r="N988" s="257"/>
      <c r="O988" s="257"/>
      <c r="P988" s="257"/>
      <c r="Q988" s="257"/>
      <c r="R988" s="257"/>
      <c r="S988" s="257"/>
      <c r="T988" s="258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59" t="s">
        <v>196</v>
      </c>
      <c r="AU988" s="259" t="s">
        <v>86</v>
      </c>
      <c r="AV988" s="14" t="s">
        <v>126</v>
      </c>
      <c r="AW988" s="14" t="s">
        <v>32</v>
      </c>
      <c r="AX988" s="14" t="s">
        <v>81</v>
      </c>
      <c r="AY988" s="259" t="s">
        <v>116</v>
      </c>
    </row>
    <row r="989" s="2" customFormat="1" ht="24.15" customHeight="1">
      <c r="A989" s="38"/>
      <c r="B989" s="39"/>
      <c r="C989" s="216" t="s">
        <v>1185</v>
      </c>
      <c r="D989" s="216" t="s">
        <v>120</v>
      </c>
      <c r="E989" s="217" t="s">
        <v>1186</v>
      </c>
      <c r="F989" s="218" t="s">
        <v>1187</v>
      </c>
      <c r="G989" s="219" t="s">
        <v>262</v>
      </c>
      <c r="H989" s="220">
        <v>1641.461</v>
      </c>
      <c r="I989" s="221"/>
      <c r="J989" s="222">
        <f>ROUND(I989*H989,2)</f>
        <v>0</v>
      </c>
      <c r="K989" s="223"/>
      <c r="L989" s="44"/>
      <c r="M989" s="224" t="s">
        <v>1</v>
      </c>
      <c r="N989" s="225" t="s">
        <v>41</v>
      </c>
      <c r="O989" s="91"/>
      <c r="P989" s="226">
        <f>O989*H989</f>
        <v>0</v>
      </c>
      <c r="Q989" s="226">
        <v>0.017330000000000002</v>
      </c>
      <c r="R989" s="226">
        <f>Q989*H989</f>
        <v>28.446519130000002</v>
      </c>
      <c r="S989" s="226">
        <v>0</v>
      </c>
      <c r="T989" s="227">
        <f>S989*H989</f>
        <v>0</v>
      </c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R989" s="228" t="s">
        <v>126</v>
      </c>
      <c r="AT989" s="228" t="s">
        <v>120</v>
      </c>
      <c r="AU989" s="228" t="s">
        <v>86</v>
      </c>
      <c r="AY989" s="17" t="s">
        <v>116</v>
      </c>
      <c r="BE989" s="229">
        <f>IF(N989="základní",J989,0)</f>
        <v>0</v>
      </c>
      <c r="BF989" s="229">
        <f>IF(N989="snížená",J989,0)</f>
        <v>0</v>
      </c>
      <c r="BG989" s="229">
        <f>IF(N989="zákl. přenesená",J989,0)</f>
        <v>0</v>
      </c>
      <c r="BH989" s="229">
        <f>IF(N989="sníž. přenesená",J989,0)</f>
        <v>0</v>
      </c>
      <c r="BI989" s="229">
        <f>IF(N989="nulová",J989,0)</f>
        <v>0</v>
      </c>
      <c r="BJ989" s="17" t="s">
        <v>81</v>
      </c>
      <c r="BK989" s="229">
        <f>ROUND(I989*H989,2)</f>
        <v>0</v>
      </c>
      <c r="BL989" s="17" t="s">
        <v>126</v>
      </c>
      <c r="BM989" s="228" t="s">
        <v>1188</v>
      </c>
    </row>
    <row r="990" s="13" customFormat="1">
      <c r="A990" s="13"/>
      <c r="B990" s="237"/>
      <c r="C990" s="238"/>
      <c r="D990" s="239" t="s">
        <v>196</v>
      </c>
      <c r="E990" s="240" t="s">
        <v>1</v>
      </c>
      <c r="F990" s="241" t="s">
        <v>1189</v>
      </c>
      <c r="G990" s="238"/>
      <c r="H990" s="242">
        <v>124.699</v>
      </c>
      <c r="I990" s="243"/>
      <c r="J990" s="238"/>
      <c r="K990" s="238"/>
      <c r="L990" s="244"/>
      <c r="M990" s="245"/>
      <c r="N990" s="246"/>
      <c r="O990" s="246"/>
      <c r="P990" s="246"/>
      <c r="Q990" s="246"/>
      <c r="R990" s="246"/>
      <c r="S990" s="246"/>
      <c r="T990" s="247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T990" s="248" t="s">
        <v>196</v>
      </c>
      <c r="AU990" s="248" t="s">
        <v>86</v>
      </c>
      <c r="AV990" s="13" t="s">
        <v>86</v>
      </c>
      <c r="AW990" s="13" t="s">
        <v>32</v>
      </c>
      <c r="AX990" s="13" t="s">
        <v>76</v>
      </c>
      <c r="AY990" s="248" t="s">
        <v>116</v>
      </c>
    </row>
    <row r="991" s="13" customFormat="1">
      <c r="A991" s="13"/>
      <c r="B991" s="237"/>
      <c r="C991" s="238"/>
      <c r="D991" s="239" t="s">
        <v>196</v>
      </c>
      <c r="E991" s="240" t="s">
        <v>1</v>
      </c>
      <c r="F991" s="241" t="s">
        <v>819</v>
      </c>
      <c r="G991" s="238"/>
      <c r="H991" s="242">
        <v>-3.1520000000000001</v>
      </c>
      <c r="I991" s="243"/>
      <c r="J991" s="238"/>
      <c r="K991" s="238"/>
      <c r="L991" s="244"/>
      <c r="M991" s="245"/>
      <c r="N991" s="246"/>
      <c r="O991" s="246"/>
      <c r="P991" s="246"/>
      <c r="Q991" s="246"/>
      <c r="R991" s="246"/>
      <c r="S991" s="246"/>
      <c r="T991" s="247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248" t="s">
        <v>196</v>
      </c>
      <c r="AU991" s="248" t="s">
        <v>86</v>
      </c>
      <c r="AV991" s="13" t="s">
        <v>86</v>
      </c>
      <c r="AW991" s="13" t="s">
        <v>32</v>
      </c>
      <c r="AX991" s="13" t="s">
        <v>76</v>
      </c>
      <c r="AY991" s="248" t="s">
        <v>116</v>
      </c>
    </row>
    <row r="992" s="13" customFormat="1">
      <c r="A992" s="13"/>
      <c r="B992" s="237"/>
      <c r="C992" s="238"/>
      <c r="D992" s="239" t="s">
        <v>196</v>
      </c>
      <c r="E992" s="240" t="s">
        <v>1</v>
      </c>
      <c r="F992" s="241" t="s">
        <v>1190</v>
      </c>
      <c r="G992" s="238"/>
      <c r="H992" s="242">
        <v>1.02</v>
      </c>
      <c r="I992" s="243"/>
      <c r="J992" s="238"/>
      <c r="K992" s="238"/>
      <c r="L992" s="244"/>
      <c r="M992" s="245"/>
      <c r="N992" s="246"/>
      <c r="O992" s="246"/>
      <c r="P992" s="246"/>
      <c r="Q992" s="246"/>
      <c r="R992" s="246"/>
      <c r="S992" s="246"/>
      <c r="T992" s="247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48" t="s">
        <v>196</v>
      </c>
      <c r="AU992" s="248" t="s">
        <v>86</v>
      </c>
      <c r="AV992" s="13" t="s">
        <v>86</v>
      </c>
      <c r="AW992" s="13" t="s">
        <v>32</v>
      </c>
      <c r="AX992" s="13" t="s">
        <v>76</v>
      </c>
      <c r="AY992" s="248" t="s">
        <v>116</v>
      </c>
    </row>
    <row r="993" s="13" customFormat="1">
      <c r="A993" s="13"/>
      <c r="B993" s="237"/>
      <c r="C993" s="238"/>
      <c r="D993" s="239" t="s">
        <v>196</v>
      </c>
      <c r="E993" s="240" t="s">
        <v>1</v>
      </c>
      <c r="F993" s="241" t="s">
        <v>1191</v>
      </c>
      <c r="G993" s="238"/>
      <c r="H993" s="242">
        <v>2.0800000000000001</v>
      </c>
      <c r="I993" s="243"/>
      <c r="J993" s="238"/>
      <c r="K993" s="238"/>
      <c r="L993" s="244"/>
      <c r="M993" s="245"/>
      <c r="N993" s="246"/>
      <c r="O993" s="246"/>
      <c r="P993" s="246"/>
      <c r="Q993" s="246"/>
      <c r="R993" s="246"/>
      <c r="S993" s="246"/>
      <c r="T993" s="247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48" t="s">
        <v>196</v>
      </c>
      <c r="AU993" s="248" t="s">
        <v>86</v>
      </c>
      <c r="AV993" s="13" t="s">
        <v>86</v>
      </c>
      <c r="AW993" s="13" t="s">
        <v>32</v>
      </c>
      <c r="AX993" s="13" t="s">
        <v>76</v>
      </c>
      <c r="AY993" s="248" t="s">
        <v>116</v>
      </c>
    </row>
    <row r="994" s="13" customFormat="1">
      <c r="A994" s="13"/>
      <c r="B994" s="237"/>
      <c r="C994" s="238"/>
      <c r="D994" s="239" t="s">
        <v>196</v>
      </c>
      <c r="E994" s="240" t="s">
        <v>1</v>
      </c>
      <c r="F994" s="241" t="s">
        <v>1192</v>
      </c>
      <c r="G994" s="238"/>
      <c r="H994" s="242">
        <v>-4.5919999999999996</v>
      </c>
      <c r="I994" s="243"/>
      <c r="J994" s="238"/>
      <c r="K994" s="238"/>
      <c r="L994" s="244"/>
      <c r="M994" s="245"/>
      <c r="N994" s="246"/>
      <c r="O994" s="246"/>
      <c r="P994" s="246"/>
      <c r="Q994" s="246"/>
      <c r="R994" s="246"/>
      <c r="S994" s="246"/>
      <c r="T994" s="247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48" t="s">
        <v>196</v>
      </c>
      <c r="AU994" s="248" t="s">
        <v>86</v>
      </c>
      <c r="AV994" s="13" t="s">
        <v>86</v>
      </c>
      <c r="AW994" s="13" t="s">
        <v>32</v>
      </c>
      <c r="AX994" s="13" t="s">
        <v>76</v>
      </c>
      <c r="AY994" s="248" t="s">
        <v>116</v>
      </c>
    </row>
    <row r="995" s="13" customFormat="1">
      <c r="A995" s="13"/>
      <c r="B995" s="237"/>
      <c r="C995" s="238"/>
      <c r="D995" s="239" t="s">
        <v>196</v>
      </c>
      <c r="E995" s="240" t="s">
        <v>1</v>
      </c>
      <c r="F995" s="241" t="s">
        <v>1193</v>
      </c>
      <c r="G995" s="238"/>
      <c r="H995" s="242">
        <v>2.1720000000000002</v>
      </c>
      <c r="I995" s="243"/>
      <c r="J995" s="238"/>
      <c r="K995" s="238"/>
      <c r="L995" s="244"/>
      <c r="M995" s="245"/>
      <c r="N995" s="246"/>
      <c r="O995" s="246"/>
      <c r="P995" s="246"/>
      <c r="Q995" s="246"/>
      <c r="R995" s="246"/>
      <c r="S995" s="246"/>
      <c r="T995" s="247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48" t="s">
        <v>196</v>
      </c>
      <c r="AU995" s="248" t="s">
        <v>86</v>
      </c>
      <c r="AV995" s="13" t="s">
        <v>86</v>
      </c>
      <c r="AW995" s="13" t="s">
        <v>32</v>
      </c>
      <c r="AX995" s="13" t="s">
        <v>76</v>
      </c>
      <c r="AY995" s="248" t="s">
        <v>116</v>
      </c>
    </row>
    <row r="996" s="13" customFormat="1">
      <c r="A996" s="13"/>
      <c r="B996" s="237"/>
      <c r="C996" s="238"/>
      <c r="D996" s="239" t="s">
        <v>196</v>
      </c>
      <c r="E996" s="240" t="s">
        <v>1</v>
      </c>
      <c r="F996" s="241" t="s">
        <v>804</v>
      </c>
      <c r="G996" s="238"/>
      <c r="H996" s="242">
        <v>-2.758</v>
      </c>
      <c r="I996" s="243"/>
      <c r="J996" s="238"/>
      <c r="K996" s="238"/>
      <c r="L996" s="244"/>
      <c r="M996" s="245"/>
      <c r="N996" s="246"/>
      <c r="O996" s="246"/>
      <c r="P996" s="246"/>
      <c r="Q996" s="246"/>
      <c r="R996" s="246"/>
      <c r="S996" s="246"/>
      <c r="T996" s="247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48" t="s">
        <v>196</v>
      </c>
      <c r="AU996" s="248" t="s">
        <v>86</v>
      </c>
      <c r="AV996" s="13" t="s">
        <v>86</v>
      </c>
      <c r="AW996" s="13" t="s">
        <v>32</v>
      </c>
      <c r="AX996" s="13" t="s">
        <v>76</v>
      </c>
      <c r="AY996" s="248" t="s">
        <v>116</v>
      </c>
    </row>
    <row r="997" s="13" customFormat="1">
      <c r="A997" s="13"/>
      <c r="B997" s="237"/>
      <c r="C997" s="238"/>
      <c r="D997" s="239" t="s">
        <v>196</v>
      </c>
      <c r="E997" s="240" t="s">
        <v>1</v>
      </c>
      <c r="F997" s="241" t="s">
        <v>485</v>
      </c>
      <c r="G997" s="238"/>
      <c r="H997" s="242">
        <v>-1.7729999999999999</v>
      </c>
      <c r="I997" s="243"/>
      <c r="J997" s="238"/>
      <c r="K997" s="238"/>
      <c r="L997" s="244"/>
      <c r="M997" s="245"/>
      <c r="N997" s="246"/>
      <c r="O997" s="246"/>
      <c r="P997" s="246"/>
      <c r="Q997" s="246"/>
      <c r="R997" s="246"/>
      <c r="S997" s="246"/>
      <c r="T997" s="247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48" t="s">
        <v>196</v>
      </c>
      <c r="AU997" s="248" t="s">
        <v>86</v>
      </c>
      <c r="AV997" s="13" t="s">
        <v>86</v>
      </c>
      <c r="AW997" s="13" t="s">
        <v>32</v>
      </c>
      <c r="AX997" s="13" t="s">
        <v>76</v>
      </c>
      <c r="AY997" s="248" t="s">
        <v>116</v>
      </c>
    </row>
    <row r="998" s="13" customFormat="1">
      <c r="A998" s="13"/>
      <c r="B998" s="237"/>
      <c r="C998" s="238"/>
      <c r="D998" s="239" t="s">
        <v>196</v>
      </c>
      <c r="E998" s="240" t="s">
        <v>1</v>
      </c>
      <c r="F998" s="241" t="s">
        <v>1194</v>
      </c>
      <c r="G998" s="238"/>
      <c r="H998" s="242">
        <v>-6.2720000000000002</v>
      </c>
      <c r="I998" s="243"/>
      <c r="J998" s="238"/>
      <c r="K998" s="238"/>
      <c r="L998" s="244"/>
      <c r="M998" s="245"/>
      <c r="N998" s="246"/>
      <c r="O998" s="246"/>
      <c r="P998" s="246"/>
      <c r="Q998" s="246"/>
      <c r="R998" s="246"/>
      <c r="S998" s="246"/>
      <c r="T998" s="247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48" t="s">
        <v>196</v>
      </c>
      <c r="AU998" s="248" t="s">
        <v>86</v>
      </c>
      <c r="AV998" s="13" t="s">
        <v>86</v>
      </c>
      <c r="AW998" s="13" t="s">
        <v>32</v>
      </c>
      <c r="AX998" s="13" t="s">
        <v>76</v>
      </c>
      <c r="AY998" s="248" t="s">
        <v>116</v>
      </c>
    </row>
    <row r="999" s="13" customFormat="1">
      <c r="A999" s="13"/>
      <c r="B999" s="237"/>
      <c r="C999" s="238"/>
      <c r="D999" s="239" t="s">
        <v>196</v>
      </c>
      <c r="E999" s="240" t="s">
        <v>1</v>
      </c>
      <c r="F999" s="241" t="s">
        <v>1195</v>
      </c>
      <c r="G999" s="238"/>
      <c r="H999" s="242">
        <v>2.3519999999999999</v>
      </c>
      <c r="I999" s="243"/>
      <c r="J999" s="238"/>
      <c r="K999" s="238"/>
      <c r="L999" s="244"/>
      <c r="M999" s="245"/>
      <c r="N999" s="246"/>
      <c r="O999" s="246"/>
      <c r="P999" s="246"/>
      <c r="Q999" s="246"/>
      <c r="R999" s="246"/>
      <c r="S999" s="246"/>
      <c r="T999" s="247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48" t="s">
        <v>196</v>
      </c>
      <c r="AU999" s="248" t="s">
        <v>86</v>
      </c>
      <c r="AV999" s="13" t="s">
        <v>86</v>
      </c>
      <c r="AW999" s="13" t="s">
        <v>32</v>
      </c>
      <c r="AX999" s="13" t="s">
        <v>76</v>
      </c>
      <c r="AY999" s="248" t="s">
        <v>116</v>
      </c>
    </row>
    <row r="1000" s="13" customFormat="1">
      <c r="A1000" s="13"/>
      <c r="B1000" s="237"/>
      <c r="C1000" s="238"/>
      <c r="D1000" s="239" t="s">
        <v>196</v>
      </c>
      <c r="E1000" s="240" t="s">
        <v>1</v>
      </c>
      <c r="F1000" s="241" t="s">
        <v>482</v>
      </c>
      <c r="G1000" s="238"/>
      <c r="H1000" s="242">
        <v>-2.9550000000000001</v>
      </c>
      <c r="I1000" s="243"/>
      <c r="J1000" s="238"/>
      <c r="K1000" s="238"/>
      <c r="L1000" s="244"/>
      <c r="M1000" s="245"/>
      <c r="N1000" s="246"/>
      <c r="O1000" s="246"/>
      <c r="P1000" s="246"/>
      <c r="Q1000" s="246"/>
      <c r="R1000" s="246"/>
      <c r="S1000" s="246"/>
      <c r="T1000" s="247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48" t="s">
        <v>196</v>
      </c>
      <c r="AU1000" s="248" t="s">
        <v>86</v>
      </c>
      <c r="AV1000" s="13" t="s">
        <v>86</v>
      </c>
      <c r="AW1000" s="13" t="s">
        <v>32</v>
      </c>
      <c r="AX1000" s="13" t="s">
        <v>76</v>
      </c>
      <c r="AY1000" s="248" t="s">
        <v>116</v>
      </c>
    </row>
    <row r="1001" s="13" customFormat="1">
      <c r="A1001" s="13"/>
      <c r="B1001" s="237"/>
      <c r="C1001" s="238"/>
      <c r="D1001" s="239" t="s">
        <v>196</v>
      </c>
      <c r="E1001" s="240" t="s">
        <v>1</v>
      </c>
      <c r="F1001" s="241" t="s">
        <v>1196</v>
      </c>
      <c r="G1001" s="238"/>
      <c r="H1001" s="242">
        <v>1.1799999999999999</v>
      </c>
      <c r="I1001" s="243"/>
      <c r="J1001" s="238"/>
      <c r="K1001" s="238"/>
      <c r="L1001" s="244"/>
      <c r="M1001" s="245"/>
      <c r="N1001" s="246"/>
      <c r="O1001" s="246"/>
      <c r="P1001" s="246"/>
      <c r="Q1001" s="246"/>
      <c r="R1001" s="246"/>
      <c r="S1001" s="246"/>
      <c r="T1001" s="247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48" t="s">
        <v>196</v>
      </c>
      <c r="AU1001" s="248" t="s">
        <v>86</v>
      </c>
      <c r="AV1001" s="13" t="s">
        <v>86</v>
      </c>
      <c r="AW1001" s="13" t="s">
        <v>32</v>
      </c>
      <c r="AX1001" s="13" t="s">
        <v>76</v>
      </c>
      <c r="AY1001" s="248" t="s">
        <v>116</v>
      </c>
    </row>
    <row r="1002" s="13" customFormat="1">
      <c r="A1002" s="13"/>
      <c r="B1002" s="237"/>
      <c r="C1002" s="238"/>
      <c r="D1002" s="239" t="s">
        <v>196</v>
      </c>
      <c r="E1002" s="240" t="s">
        <v>1</v>
      </c>
      <c r="F1002" s="241" t="s">
        <v>1197</v>
      </c>
      <c r="G1002" s="238"/>
      <c r="H1002" s="242">
        <v>-5.5439999999999996</v>
      </c>
      <c r="I1002" s="243"/>
      <c r="J1002" s="238"/>
      <c r="K1002" s="238"/>
      <c r="L1002" s="244"/>
      <c r="M1002" s="245"/>
      <c r="N1002" s="246"/>
      <c r="O1002" s="246"/>
      <c r="P1002" s="246"/>
      <c r="Q1002" s="246"/>
      <c r="R1002" s="246"/>
      <c r="S1002" s="246"/>
      <c r="T1002" s="247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48" t="s">
        <v>196</v>
      </c>
      <c r="AU1002" s="248" t="s">
        <v>86</v>
      </c>
      <c r="AV1002" s="13" t="s">
        <v>86</v>
      </c>
      <c r="AW1002" s="13" t="s">
        <v>32</v>
      </c>
      <c r="AX1002" s="13" t="s">
        <v>76</v>
      </c>
      <c r="AY1002" s="248" t="s">
        <v>116</v>
      </c>
    </row>
    <row r="1003" s="13" customFormat="1">
      <c r="A1003" s="13"/>
      <c r="B1003" s="237"/>
      <c r="C1003" s="238"/>
      <c r="D1003" s="239" t="s">
        <v>196</v>
      </c>
      <c r="E1003" s="240" t="s">
        <v>1</v>
      </c>
      <c r="F1003" s="241" t="s">
        <v>1198</v>
      </c>
      <c r="G1003" s="238"/>
      <c r="H1003" s="242">
        <v>1.645</v>
      </c>
      <c r="I1003" s="243"/>
      <c r="J1003" s="238"/>
      <c r="K1003" s="238"/>
      <c r="L1003" s="244"/>
      <c r="M1003" s="245"/>
      <c r="N1003" s="246"/>
      <c r="O1003" s="246"/>
      <c r="P1003" s="246"/>
      <c r="Q1003" s="246"/>
      <c r="R1003" s="246"/>
      <c r="S1003" s="246"/>
      <c r="T1003" s="247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48" t="s">
        <v>196</v>
      </c>
      <c r="AU1003" s="248" t="s">
        <v>86</v>
      </c>
      <c r="AV1003" s="13" t="s">
        <v>86</v>
      </c>
      <c r="AW1003" s="13" t="s">
        <v>32</v>
      </c>
      <c r="AX1003" s="13" t="s">
        <v>76</v>
      </c>
      <c r="AY1003" s="248" t="s">
        <v>116</v>
      </c>
    </row>
    <row r="1004" s="13" customFormat="1">
      <c r="A1004" s="13"/>
      <c r="B1004" s="237"/>
      <c r="C1004" s="238"/>
      <c r="D1004" s="239" t="s">
        <v>196</v>
      </c>
      <c r="E1004" s="240" t="s">
        <v>1</v>
      </c>
      <c r="F1004" s="241" t="s">
        <v>1199</v>
      </c>
      <c r="G1004" s="238"/>
      <c r="H1004" s="242">
        <v>5.0780000000000003</v>
      </c>
      <c r="I1004" s="243"/>
      <c r="J1004" s="238"/>
      <c r="K1004" s="238"/>
      <c r="L1004" s="244"/>
      <c r="M1004" s="245"/>
      <c r="N1004" s="246"/>
      <c r="O1004" s="246"/>
      <c r="P1004" s="246"/>
      <c r="Q1004" s="246"/>
      <c r="R1004" s="246"/>
      <c r="S1004" s="246"/>
      <c r="T1004" s="247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48" t="s">
        <v>196</v>
      </c>
      <c r="AU1004" s="248" t="s">
        <v>86</v>
      </c>
      <c r="AV1004" s="13" t="s">
        <v>86</v>
      </c>
      <c r="AW1004" s="13" t="s">
        <v>32</v>
      </c>
      <c r="AX1004" s="13" t="s">
        <v>76</v>
      </c>
      <c r="AY1004" s="248" t="s">
        <v>116</v>
      </c>
    </row>
    <row r="1005" s="13" customFormat="1">
      <c r="A1005" s="13"/>
      <c r="B1005" s="237"/>
      <c r="C1005" s="238"/>
      <c r="D1005" s="239" t="s">
        <v>196</v>
      </c>
      <c r="E1005" s="240" t="s">
        <v>1</v>
      </c>
      <c r="F1005" s="241" t="s">
        <v>1200</v>
      </c>
      <c r="G1005" s="238"/>
      <c r="H1005" s="242">
        <v>89.822999999999993</v>
      </c>
      <c r="I1005" s="243"/>
      <c r="J1005" s="238"/>
      <c r="K1005" s="238"/>
      <c r="L1005" s="244"/>
      <c r="M1005" s="245"/>
      <c r="N1005" s="246"/>
      <c r="O1005" s="246"/>
      <c r="P1005" s="246"/>
      <c r="Q1005" s="246"/>
      <c r="R1005" s="246"/>
      <c r="S1005" s="246"/>
      <c r="T1005" s="247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48" t="s">
        <v>196</v>
      </c>
      <c r="AU1005" s="248" t="s">
        <v>86</v>
      </c>
      <c r="AV1005" s="13" t="s">
        <v>86</v>
      </c>
      <c r="AW1005" s="13" t="s">
        <v>32</v>
      </c>
      <c r="AX1005" s="13" t="s">
        <v>76</v>
      </c>
      <c r="AY1005" s="248" t="s">
        <v>116</v>
      </c>
    </row>
    <row r="1006" s="13" customFormat="1">
      <c r="A1006" s="13"/>
      <c r="B1006" s="237"/>
      <c r="C1006" s="238"/>
      <c r="D1006" s="239" t="s">
        <v>196</v>
      </c>
      <c r="E1006" s="240" t="s">
        <v>1</v>
      </c>
      <c r="F1006" s="241" t="s">
        <v>482</v>
      </c>
      <c r="G1006" s="238"/>
      <c r="H1006" s="242">
        <v>-2.9550000000000001</v>
      </c>
      <c r="I1006" s="243"/>
      <c r="J1006" s="238"/>
      <c r="K1006" s="238"/>
      <c r="L1006" s="244"/>
      <c r="M1006" s="245"/>
      <c r="N1006" s="246"/>
      <c r="O1006" s="246"/>
      <c r="P1006" s="246"/>
      <c r="Q1006" s="246"/>
      <c r="R1006" s="246"/>
      <c r="S1006" s="246"/>
      <c r="T1006" s="247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48" t="s">
        <v>196</v>
      </c>
      <c r="AU1006" s="248" t="s">
        <v>86</v>
      </c>
      <c r="AV1006" s="13" t="s">
        <v>86</v>
      </c>
      <c r="AW1006" s="13" t="s">
        <v>32</v>
      </c>
      <c r="AX1006" s="13" t="s">
        <v>76</v>
      </c>
      <c r="AY1006" s="248" t="s">
        <v>116</v>
      </c>
    </row>
    <row r="1007" s="13" customFormat="1">
      <c r="A1007" s="13"/>
      <c r="B1007" s="237"/>
      <c r="C1007" s="238"/>
      <c r="D1007" s="239" t="s">
        <v>196</v>
      </c>
      <c r="E1007" s="240" t="s">
        <v>1</v>
      </c>
      <c r="F1007" s="241" t="s">
        <v>479</v>
      </c>
      <c r="G1007" s="238"/>
      <c r="H1007" s="242">
        <v>-1.5760000000000001</v>
      </c>
      <c r="I1007" s="243"/>
      <c r="J1007" s="238"/>
      <c r="K1007" s="238"/>
      <c r="L1007" s="244"/>
      <c r="M1007" s="245"/>
      <c r="N1007" s="246"/>
      <c r="O1007" s="246"/>
      <c r="P1007" s="246"/>
      <c r="Q1007" s="246"/>
      <c r="R1007" s="246"/>
      <c r="S1007" s="246"/>
      <c r="T1007" s="247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T1007" s="248" t="s">
        <v>196</v>
      </c>
      <c r="AU1007" s="248" t="s">
        <v>86</v>
      </c>
      <c r="AV1007" s="13" t="s">
        <v>86</v>
      </c>
      <c r="AW1007" s="13" t="s">
        <v>32</v>
      </c>
      <c r="AX1007" s="13" t="s">
        <v>76</v>
      </c>
      <c r="AY1007" s="248" t="s">
        <v>116</v>
      </c>
    </row>
    <row r="1008" s="13" customFormat="1">
      <c r="A1008" s="13"/>
      <c r="B1008" s="237"/>
      <c r="C1008" s="238"/>
      <c r="D1008" s="239" t="s">
        <v>196</v>
      </c>
      <c r="E1008" s="240" t="s">
        <v>1</v>
      </c>
      <c r="F1008" s="241" t="s">
        <v>1201</v>
      </c>
      <c r="G1008" s="238"/>
      <c r="H1008" s="242">
        <v>-2.9399999999999999</v>
      </c>
      <c r="I1008" s="243"/>
      <c r="J1008" s="238"/>
      <c r="K1008" s="238"/>
      <c r="L1008" s="244"/>
      <c r="M1008" s="245"/>
      <c r="N1008" s="246"/>
      <c r="O1008" s="246"/>
      <c r="P1008" s="246"/>
      <c r="Q1008" s="246"/>
      <c r="R1008" s="246"/>
      <c r="S1008" s="246"/>
      <c r="T1008" s="247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T1008" s="248" t="s">
        <v>196</v>
      </c>
      <c r="AU1008" s="248" t="s">
        <v>86</v>
      </c>
      <c r="AV1008" s="13" t="s">
        <v>86</v>
      </c>
      <c r="AW1008" s="13" t="s">
        <v>32</v>
      </c>
      <c r="AX1008" s="13" t="s">
        <v>76</v>
      </c>
      <c r="AY1008" s="248" t="s">
        <v>116</v>
      </c>
    </row>
    <row r="1009" s="13" customFormat="1">
      <c r="A1009" s="13"/>
      <c r="B1009" s="237"/>
      <c r="C1009" s="238"/>
      <c r="D1009" s="239" t="s">
        <v>196</v>
      </c>
      <c r="E1009" s="240" t="s">
        <v>1</v>
      </c>
      <c r="F1009" s="241" t="s">
        <v>1202</v>
      </c>
      <c r="G1009" s="238"/>
      <c r="H1009" s="242">
        <v>0.66500000000000004</v>
      </c>
      <c r="I1009" s="243"/>
      <c r="J1009" s="238"/>
      <c r="K1009" s="238"/>
      <c r="L1009" s="244"/>
      <c r="M1009" s="245"/>
      <c r="N1009" s="246"/>
      <c r="O1009" s="246"/>
      <c r="P1009" s="246"/>
      <c r="Q1009" s="246"/>
      <c r="R1009" s="246"/>
      <c r="S1009" s="246"/>
      <c r="T1009" s="247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T1009" s="248" t="s">
        <v>196</v>
      </c>
      <c r="AU1009" s="248" t="s">
        <v>86</v>
      </c>
      <c r="AV1009" s="13" t="s">
        <v>86</v>
      </c>
      <c r="AW1009" s="13" t="s">
        <v>32</v>
      </c>
      <c r="AX1009" s="13" t="s">
        <v>76</v>
      </c>
      <c r="AY1009" s="248" t="s">
        <v>116</v>
      </c>
    </row>
    <row r="1010" s="13" customFormat="1">
      <c r="A1010" s="13"/>
      <c r="B1010" s="237"/>
      <c r="C1010" s="238"/>
      <c r="D1010" s="239" t="s">
        <v>196</v>
      </c>
      <c r="E1010" s="240" t="s">
        <v>1</v>
      </c>
      <c r="F1010" s="241" t="s">
        <v>1203</v>
      </c>
      <c r="G1010" s="238"/>
      <c r="H1010" s="242">
        <v>-15.4</v>
      </c>
      <c r="I1010" s="243"/>
      <c r="J1010" s="238"/>
      <c r="K1010" s="238"/>
      <c r="L1010" s="244"/>
      <c r="M1010" s="245"/>
      <c r="N1010" s="246"/>
      <c r="O1010" s="246"/>
      <c r="P1010" s="246"/>
      <c r="Q1010" s="246"/>
      <c r="R1010" s="246"/>
      <c r="S1010" s="246"/>
      <c r="T1010" s="247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T1010" s="248" t="s">
        <v>196</v>
      </c>
      <c r="AU1010" s="248" t="s">
        <v>86</v>
      </c>
      <c r="AV1010" s="13" t="s">
        <v>86</v>
      </c>
      <c r="AW1010" s="13" t="s">
        <v>32</v>
      </c>
      <c r="AX1010" s="13" t="s">
        <v>76</v>
      </c>
      <c r="AY1010" s="248" t="s">
        <v>116</v>
      </c>
    </row>
    <row r="1011" s="13" customFormat="1">
      <c r="A1011" s="13"/>
      <c r="B1011" s="237"/>
      <c r="C1011" s="238"/>
      <c r="D1011" s="239" t="s">
        <v>196</v>
      </c>
      <c r="E1011" s="240" t="s">
        <v>1</v>
      </c>
      <c r="F1011" s="241" t="s">
        <v>1204</v>
      </c>
      <c r="G1011" s="238"/>
      <c r="H1011" s="242">
        <v>5.4900000000000002</v>
      </c>
      <c r="I1011" s="243"/>
      <c r="J1011" s="238"/>
      <c r="K1011" s="238"/>
      <c r="L1011" s="244"/>
      <c r="M1011" s="245"/>
      <c r="N1011" s="246"/>
      <c r="O1011" s="246"/>
      <c r="P1011" s="246"/>
      <c r="Q1011" s="246"/>
      <c r="R1011" s="246"/>
      <c r="S1011" s="246"/>
      <c r="T1011" s="247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48" t="s">
        <v>196</v>
      </c>
      <c r="AU1011" s="248" t="s">
        <v>86</v>
      </c>
      <c r="AV1011" s="13" t="s">
        <v>86</v>
      </c>
      <c r="AW1011" s="13" t="s">
        <v>32</v>
      </c>
      <c r="AX1011" s="13" t="s">
        <v>76</v>
      </c>
      <c r="AY1011" s="248" t="s">
        <v>116</v>
      </c>
    </row>
    <row r="1012" s="13" customFormat="1">
      <c r="A1012" s="13"/>
      <c r="B1012" s="237"/>
      <c r="C1012" s="238"/>
      <c r="D1012" s="239" t="s">
        <v>196</v>
      </c>
      <c r="E1012" s="240" t="s">
        <v>1</v>
      </c>
      <c r="F1012" s="241" t="s">
        <v>1205</v>
      </c>
      <c r="G1012" s="238"/>
      <c r="H1012" s="242">
        <v>0.69999999999999996</v>
      </c>
      <c r="I1012" s="243"/>
      <c r="J1012" s="238"/>
      <c r="K1012" s="238"/>
      <c r="L1012" s="244"/>
      <c r="M1012" s="245"/>
      <c r="N1012" s="246"/>
      <c r="O1012" s="246"/>
      <c r="P1012" s="246"/>
      <c r="Q1012" s="246"/>
      <c r="R1012" s="246"/>
      <c r="S1012" s="246"/>
      <c r="T1012" s="247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248" t="s">
        <v>196</v>
      </c>
      <c r="AU1012" s="248" t="s">
        <v>86</v>
      </c>
      <c r="AV1012" s="13" t="s">
        <v>86</v>
      </c>
      <c r="AW1012" s="13" t="s">
        <v>32</v>
      </c>
      <c r="AX1012" s="13" t="s">
        <v>76</v>
      </c>
      <c r="AY1012" s="248" t="s">
        <v>116</v>
      </c>
    </row>
    <row r="1013" s="13" customFormat="1">
      <c r="A1013" s="13"/>
      <c r="B1013" s="237"/>
      <c r="C1013" s="238"/>
      <c r="D1013" s="239" t="s">
        <v>196</v>
      </c>
      <c r="E1013" s="240" t="s">
        <v>1</v>
      </c>
      <c r="F1013" s="241" t="s">
        <v>1206</v>
      </c>
      <c r="G1013" s="238"/>
      <c r="H1013" s="242">
        <v>9.9619999999999997</v>
      </c>
      <c r="I1013" s="243"/>
      <c r="J1013" s="238"/>
      <c r="K1013" s="238"/>
      <c r="L1013" s="244"/>
      <c r="M1013" s="245"/>
      <c r="N1013" s="246"/>
      <c r="O1013" s="246"/>
      <c r="P1013" s="246"/>
      <c r="Q1013" s="246"/>
      <c r="R1013" s="246"/>
      <c r="S1013" s="246"/>
      <c r="T1013" s="247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48" t="s">
        <v>196</v>
      </c>
      <c r="AU1013" s="248" t="s">
        <v>86</v>
      </c>
      <c r="AV1013" s="13" t="s">
        <v>86</v>
      </c>
      <c r="AW1013" s="13" t="s">
        <v>32</v>
      </c>
      <c r="AX1013" s="13" t="s">
        <v>76</v>
      </c>
      <c r="AY1013" s="248" t="s">
        <v>116</v>
      </c>
    </row>
    <row r="1014" s="13" customFormat="1">
      <c r="A1014" s="13"/>
      <c r="B1014" s="237"/>
      <c r="C1014" s="238"/>
      <c r="D1014" s="239" t="s">
        <v>196</v>
      </c>
      <c r="E1014" s="240" t="s">
        <v>1</v>
      </c>
      <c r="F1014" s="241" t="s">
        <v>1207</v>
      </c>
      <c r="G1014" s="238"/>
      <c r="H1014" s="242">
        <v>96.533000000000001</v>
      </c>
      <c r="I1014" s="243"/>
      <c r="J1014" s="238"/>
      <c r="K1014" s="238"/>
      <c r="L1014" s="244"/>
      <c r="M1014" s="245"/>
      <c r="N1014" s="246"/>
      <c r="O1014" s="246"/>
      <c r="P1014" s="246"/>
      <c r="Q1014" s="246"/>
      <c r="R1014" s="246"/>
      <c r="S1014" s="246"/>
      <c r="T1014" s="247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248" t="s">
        <v>196</v>
      </c>
      <c r="AU1014" s="248" t="s">
        <v>86</v>
      </c>
      <c r="AV1014" s="13" t="s">
        <v>86</v>
      </c>
      <c r="AW1014" s="13" t="s">
        <v>32</v>
      </c>
      <c r="AX1014" s="13" t="s">
        <v>76</v>
      </c>
      <c r="AY1014" s="248" t="s">
        <v>116</v>
      </c>
    </row>
    <row r="1015" s="13" customFormat="1">
      <c r="A1015" s="13"/>
      <c r="B1015" s="237"/>
      <c r="C1015" s="238"/>
      <c r="D1015" s="239" t="s">
        <v>196</v>
      </c>
      <c r="E1015" s="240" t="s">
        <v>1</v>
      </c>
      <c r="F1015" s="241" t="s">
        <v>1208</v>
      </c>
      <c r="G1015" s="238"/>
      <c r="H1015" s="242">
        <v>5.0220000000000002</v>
      </c>
      <c r="I1015" s="243"/>
      <c r="J1015" s="238"/>
      <c r="K1015" s="238"/>
      <c r="L1015" s="244"/>
      <c r="M1015" s="245"/>
      <c r="N1015" s="246"/>
      <c r="O1015" s="246"/>
      <c r="P1015" s="246"/>
      <c r="Q1015" s="246"/>
      <c r="R1015" s="246"/>
      <c r="S1015" s="246"/>
      <c r="T1015" s="247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T1015" s="248" t="s">
        <v>196</v>
      </c>
      <c r="AU1015" s="248" t="s">
        <v>86</v>
      </c>
      <c r="AV1015" s="13" t="s">
        <v>86</v>
      </c>
      <c r="AW1015" s="13" t="s">
        <v>32</v>
      </c>
      <c r="AX1015" s="13" t="s">
        <v>76</v>
      </c>
      <c r="AY1015" s="248" t="s">
        <v>116</v>
      </c>
    </row>
    <row r="1016" s="13" customFormat="1">
      <c r="A1016" s="13"/>
      <c r="B1016" s="237"/>
      <c r="C1016" s="238"/>
      <c r="D1016" s="239" t="s">
        <v>196</v>
      </c>
      <c r="E1016" s="240" t="s">
        <v>1</v>
      </c>
      <c r="F1016" s="241" t="s">
        <v>795</v>
      </c>
      <c r="G1016" s="238"/>
      <c r="H1016" s="242">
        <v>-1.379</v>
      </c>
      <c r="I1016" s="243"/>
      <c r="J1016" s="238"/>
      <c r="K1016" s="238"/>
      <c r="L1016" s="244"/>
      <c r="M1016" s="245"/>
      <c r="N1016" s="246"/>
      <c r="O1016" s="246"/>
      <c r="P1016" s="246"/>
      <c r="Q1016" s="246"/>
      <c r="R1016" s="246"/>
      <c r="S1016" s="246"/>
      <c r="T1016" s="247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T1016" s="248" t="s">
        <v>196</v>
      </c>
      <c r="AU1016" s="248" t="s">
        <v>86</v>
      </c>
      <c r="AV1016" s="13" t="s">
        <v>86</v>
      </c>
      <c r="AW1016" s="13" t="s">
        <v>32</v>
      </c>
      <c r="AX1016" s="13" t="s">
        <v>76</v>
      </c>
      <c r="AY1016" s="248" t="s">
        <v>116</v>
      </c>
    </row>
    <row r="1017" s="13" customFormat="1">
      <c r="A1017" s="13"/>
      <c r="B1017" s="237"/>
      <c r="C1017" s="238"/>
      <c r="D1017" s="239" t="s">
        <v>196</v>
      </c>
      <c r="E1017" s="240" t="s">
        <v>1</v>
      </c>
      <c r="F1017" s="241" t="s">
        <v>485</v>
      </c>
      <c r="G1017" s="238"/>
      <c r="H1017" s="242">
        <v>-1.7729999999999999</v>
      </c>
      <c r="I1017" s="243"/>
      <c r="J1017" s="238"/>
      <c r="K1017" s="238"/>
      <c r="L1017" s="244"/>
      <c r="M1017" s="245"/>
      <c r="N1017" s="246"/>
      <c r="O1017" s="246"/>
      <c r="P1017" s="246"/>
      <c r="Q1017" s="246"/>
      <c r="R1017" s="246"/>
      <c r="S1017" s="246"/>
      <c r="T1017" s="247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48" t="s">
        <v>196</v>
      </c>
      <c r="AU1017" s="248" t="s">
        <v>86</v>
      </c>
      <c r="AV1017" s="13" t="s">
        <v>86</v>
      </c>
      <c r="AW1017" s="13" t="s">
        <v>32</v>
      </c>
      <c r="AX1017" s="13" t="s">
        <v>76</v>
      </c>
      <c r="AY1017" s="248" t="s">
        <v>116</v>
      </c>
    </row>
    <row r="1018" s="13" customFormat="1">
      <c r="A1018" s="13"/>
      <c r="B1018" s="237"/>
      <c r="C1018" s="238"/>
      <c r="D1018" s="239" t="s">
        <v>196</v>
      </c>
      <c r="E1018" s="240" t="s">
        <v>1</v>
      </c>
      <c r="F1018" s="241" t="s">
        <v>1209</v>
      </c>
      <c r="G1018" s="238"/>
      <c r="H1018" s="242">
        <v>1.04</v>
      </c>
      <c r="I1018" s="243"/>
      <c r="J1018" s="238"/>
      <c r="K1018" s="238"/>
      <c r="L1018" s="244"/>
      <c r="M1018" s="245"/>
      <c r="N1018" s="246"/>
      <c r="O1018" s="246"/>
      <c r="P1018" s="246"/>
      <c r="Q1018" s="246"/>
      <c r="R1018" s="246"/>
      <c r="S1018" s="246"/>
      <c r="T1018" s="247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248" t="s">
        <v>196</v>
      </c>
      <c r="AU1018" s="248" t="s">
        <v>86</v>
      </c>
      <c r="AV1018" s="13" t="s">
        <v>86</v>
      </c>
      <c r="AW1018" s="13" t="s">
        <v>32</v>
      </c>
      <c r="AX1018" s="13" t="s">
        <v>76</v>
      </c>
      <c r="AY1018" s="248" t="s">
        <v>116</v>
      </c>
    </row>
    <row r="1019" s="13" customFormat="1">
      <c r="A1019" s="13"/>
      <c r="B1019" s="237"/>
      <c r="C1019" s="238"/>
      <c r="D1019" s="239" t="s">
        <v>196</v>
      </c>
      <c r="E1019" s="240" t="s">
        <v>1</v>
      </c>
      <c r="F1019" s="241" t="s">
        <v>479</v>
      </c>
      <c r="G1019" s="238"/>
      <c r="H1019" s="242">
        <v>-1.5760000000000001</v>
      </c>
      <c r="I1019" s="243"/>
      <c r="J1019" s="238"/>
      <c r="K1019" s="238"/>
      <c r="L1019" s="244"/>
      <c r="M1019" s="245"/>
      <c r="N1019" s="246"/>
      <c r="O1019" s="246"/>
      <c r="P1019" s="246"/>
      <c r="Q1019" s="246"/>
      <c r="R1019" s="246"/>
      <c r="S1019" s="246"/>
      <c r="T1019" s="247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48" t="s">
        <v>196</v>
      </c>
      <c r="AU1019" s="248" t="s">
        <v>86</v>
      </c>
      <c r="AV1019" s="13" t="s">
        <v>86</v>
      </c>
      <c r="AW1019" s="13" t="s">
        <v>32</v>
      </c>
      <c r="AX1019" s="13" t="s">
        <v>76</v>
      </c>
      <c r="AY1019" s="248" t="s">
        <v>116</v>
      </c>
    </row>
    <row r="1020" s="13" customFormat="1">
      <c r="A1020" s="13"/>
      <c r="B1020" s="237"/>
      <c r="C1020" s="238"/>
      <c r="D1020" s="239" t="s">
        <v>196</v>
      </c>
      <c r="E1020" s="240" t="s">
        <v>1</v>
      </c>
      <c r="F1020" s="241" t="s">
        <v>1210</v>
      </c>
      <c r="G1020" s="238"/>
      <c r="H1020" s="242">
        <v>-8.4000000000000004</v>
      </c>
      <c r="I1020" s="243"/>
      <c r="J1020" s="238"/>
      <c r="K1020" s="238"/>
      <c r="L1020" s="244"/>
      <c r="M1020" s="245"/>
      <c r="N1020" s="246"/>
      <c r="O1020" s="246"/>
      <c r="P1020" s="246"/>
      <c r="Q1020" s="246"/>
      <c r="R1020" s="246"/>
      <c r="S1020" s="246"/>
      <c r="T1020" s="247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248" t="s">
        <v>196</v>
      </c>
      <c r="AU1020" s="248" t="s">
        <v>86</v>
      </c>
      <c r="AV1020" s="13" t="s">
        <v>86</v>
      </c>
      <c r="AW1020" s="13" t="s">
        <v>32</v>
      </c>
      <c r="AX1020" s="13" t="s">
        <v>76</v>
      </c>
      <c r="AY1020" s="248" t="s">
        <v>116</v>
      </c>
    </row>
    <row r="1021" s="13" customFormat="1">
      <c r="A1021" s="13"/>
      <c r="B1021" s="237"/>
      <c r="C1021" s="238"/>
      <c r="D1021" s="239" t="s">
        <v>196</v>
      </c>
      <c r="E1021" s="240" t="s">
        <v>1</v>
      </c>
      <c r="F1021" s="241" t="s">
        <v>1211</v>
      </c>
      <c r="G1021" s="238"/>
      <c r="H1021" s="242">
        <v>2.1499999999999999</v>
      </c>
      <c r="I1021" s="243"/>
      <c r="J1021" s="238"/>
      <c r="K1021" s="238"/>
      <c r="L1021" s="244"/>
      <c r="M1021" s="245"/>
      <c r="N1021" s="246"/>
      <c r="O1021" s="246"/>
      <c r="P1021" s="246"/>
      <c r="Q1021" s="246"/>
      <c r="R1021" s="246"/>
      <c r="S1021" s="246"/>
      <c r="T1021" s="247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248" t="s">
        <v>196</v>
      </c>
      <c r="AU1021" s="248" t="s">
        <v>86</v>
      </c>
      <c r="AV1021" s="13" t="s">
        <v>86</v>
      </c>
      <c r="AW1021" s="13" t="s">
        <v>32</v>
      </c>
      <c r="AX1021" s="13" t="s">
        <v>76</v>
      </c>
      <c r="AY1021" s="248" t="s">
        <v>116</v>
      </c>
    </row>
    <row r="1022" s="13" customFormat="1">
      <c r="A1022" s="13"/>
      <c r="B1022" s="237"/>
      <c r="C1022" s="238"/>
      <c r="D1022" s="239" t="s">
        <v>196</v>
      </c>
      <c r="E1022" s="240" t="s">
        <v>1</v>
      </c>
      <c r="F1022" s="241" t="s">
        <v>1212</v>
      </c>
      <c r="G1022" s="238"/>
      <c r="H1022" s="242">
        <v>1.659</v>
      </c>
      <c r="I1022" s="243"/>
      <c r="J1022" s="238"/>
      <c r="K1022" s="238"/>
      <c r="L1022" s="244"/>
      <c r="M1022" s="245"/>
      <c r="N1022" s="246"/>
      <c r="O1022" s="246"/>
      <c r="P1022" s="246"/>
      <c r="Q1022" s="246"/>
      <c r="R1022" s="246"/>
      <c r="S1022" s="246"/>
      <c r="T1022" s="247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48" t="s">
        <v>196</v>
      </c>
      <c r="AU1022" s="248" t="s">
        <v>86</v>
      </c>
      <c r="AV1022" s="13" t="s">
        <v>86</v>
      </c>
      <c r="AW1022" s="13" t="s">
        <v>32</v>
      </c>
      <c r="AX1022" s="13" t="s">
        <v>76</v>
      </c>
      <c r="AY1022" s="248" t="s">
        <v>116</v>
      </c>
    </row>
    <row r="1023" s="13" customFormat="1">
      <c r="A1023" s="13"/>
      <c r="B1023" s="237"/>
      <c r="C1023" s="238"/>
      <c r="D1023" s="239" t="s">
        <v>196</v>
      </c>
      <c r="E1023" s="240" t="s">
        <v>1</v>
      </c>
      <c r="F1023" s="241" t="s">
        <v>1213</v>
      </c>
      <c r="G1023" s="238"/>
      <c r="H1023" s="242">
        <v>41.509999999999998</v>
      </c>
      <c r="I1023" s="243"/>
      <c r="J1023" s="238"/>
      <c r="K1023" s="238"/>
      <c r="L1023" s="244"/>
      <c r="M1023" s="245"/>
      <c r="N1023" s="246"/>
      <c r="O1023" s="246"/>
      <c r="P1023" s="246"/>
      <c r="Q1023" s="246"/>
      <c r="R1023" s="246"/>
      <c r="S1023" s="246"/>
      <c r="T1023" s="247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48" t="s">
        <v>196</v>
      </c>
      <c r="AU1023" s="248" t="s">
        <v>86</v>
      </c>
      <c r="AV1023" s="13" t="s">
        <v>86</v>
      </c>
      <c r="AW1023" s="13" t="s">
        <v>32</v>
      </c>
      <c r="AX1023" s="13" t="s">
        <v>76</v>
      </c>
      <c r="AY1023" s="248" t="s">
        <v>116</v>
      </c>
    </row>
    <row r="1024" s="13" customFormat="1">
      <c r="A1024" s="13"/>
      <c r="B1024" s="237"/>
      <c r="C1024" s="238"/>
      <c r="D1024" s="239" t="s">
        <v>196</v>
      </c>
      <c r="E1024" s="240" t="s">
        <v>1</v>
      </c>
      <c r="F1024" s="241" t="s">
        <v>479</v>
      </c>
      <c r="G1024" s="238"/>
      <c r="H1024" s="242">
        <v>-1.5760000000000001</v>
      </c>
      <c r="I1024" s="243"/>
      <c r="J1024" s="238"/>
      <c r="K1024" s="238"/>
      <c r="L1024" s="244"/>
      <c r="M1024" s="245"/>
      <c r="N1024" s="246"/>
      <c r="O1024" s="246"/>
      <c r="P1024" s="246"/>
      <c r="Q1024" s="246"/>
      <c r="R1024" s="246"/>
      <c r="S1024" s="246"/>
      <c r="T1024" s="247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48" t="s">
        <v>196</v>
      </c>
      <c r="AU1024" s="248" t="s">
        <v>86</v>
      </c>
      <c r="AV1024" s="13" t="s">
        <v>86</v>
      </c>
      <c r="AW1024" s="13" t="s">
        <v>32</v>
      </c>
      <c r="AX1024" s="13" t="s">
        <v>76</v>
      </c>
      <c r="AY1024" s="248" t="s">
        <v>116</v>
      </c>
    </row>
    <row r="1025" s="13" customFormat="1">
      <c r="A1025" s="13"/>
      <c r="B1025" s="237"/>
      <c r="C1025" s="238"/>
      <c r="D1025" s="239" t="s">
        <v>196</v>
      </c>
      <c r="E1025" s="240" t="s">
        <v>1</v>
      </c>
      <c r="F1025" s="241" t="s">
        <v>1214</v>
      </c>
      <c r="G1025" s="238"/>
      <c r="H1025" s="242">
        <v>-5.8799999999999999</v>
      </c>
      <c r="I1025" s="243"/>
      <c r="J1025" s="238"/>
      <c r="K1025" s="238"/>
      <c r="L1025" s="244"/>
      <c r="M1025" s="245"/>
      <c r="N1025" s="246"/>
      <c r="O1025" s="246"/>
      <c r="P1025" s="246"/>
      <c r="Q1025" s="246"/>
      <c r="R1025" s="246"/>
      <c r="S1025" s="246"/>
      <c r="T1025" s="247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248" t="s">
        <v>196</v>
      </c>
      <c r="AU1025" s="248" t="s">
        <v>86</v>
      </c>
      <c r="AV1025" s="13" t="s">
        <v>86</v>
      </c>
      <c r="AW1025" s="13" t="s">
        <v>32</v>
      </c>
      <c r="AX1025" s="13" t="s">
        <v>76</v>
      </c>
      <c r="AY1025" s="248" t="s">
        <v>116</v>
      </c>
    </row>
    <row r="1026" s="13" customFormat="1">
      <c r="A1026" s="13"/>
      <c r="B1026" s="237"/>
      <c r="C1026" s="238"/>
      <c r="D1026" s="239" t="s">
        <v>196</v>
      </c>
      <c r="E1026" s="240" t="s">
        <v>1</v>
      </c>
      <c r="F1026" s="241" t="s">
        <v>1215</v>
      </c>
      <c r="G1026" s="238"/>
      <c r="H1026" s="242">
        <v>1.925</v>
      </c>
      <c r="I1026" s="243"/>
      <c r="J1026" s="238"/>
      <c r="K1026" s="238"/>
      <c r="L1026" s="244"/>
      <c r="M1026" s="245"/>
      <c r="N1026" s="246"/>
      <c r="O1026" s="246"/>
      <c r="P1026" s="246"/>
      <c r="Q1026" s="246"/>
      <c r="R1026" s="246"/>
      <c r="S1026" s="246"/>
      <c r="T1026" s="247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48" t="s">
        <v>196</v>
      </c>
      <c r="AU1026" s="248" t="s">
        <v>86</v>
      </c>
      <c r="AV1026" s="13" t="s">
        <v>86</v>
      </c>
      <c r="AW1026" s="13" t="s">
        <v>32</v>
      </c>
      <c r="AX1026" s="13" t="s">
        <v>76</v>
      </c>
      <c r="AY1026" s="248" t="s">
        <v>116</v>
      </c>
    </row>
    <row r="1027" s="13" customFormat="1">
      <c r="A1027" s="13"/>
      <c r="B1027" s="237"/>
      <c r="C1027" s="238"/>
      <c r="D1027" s="239" t="s">
        <v>196</v>
      </c>
      <c r="E1027" s="240" t="s">
        <v>1</v>
      </c>
      <c r="F1027" s="241" t="s">
        <v>1216</v>
      </c>
      <c r="G1027" s="238"/>
      <c r="H1027" s="242">
        <v>7.6500000000000004</v>
      </c>
      <c r="I1027" s="243"/>
      <c r="J1027" s="238"/>
      <c r="K1027" s="238"/>
      <c r="L1027" s="244"/>
      <c r="M1027" s="245"/>
      <c r="N1027" s="246"/>
      <c r="O1027" s="246"/>
      <c r="P1027" s="246"/>
      <c r="Q1027" s="246"/>
      <c r="R1027" s="246"/>
      <c r="S1027" s="246"/>
      <c r="T1027" s="247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248" t="s">
        <v>196</v>
      </c>
      <c r="AU1027" s="248" t="s">
        <v>86</v>
      </c>
      <c r="AV1027" s="13" t="s">
        <v>86</v>
      </c>
      <c r="AW1027" s="13" t="s">
        <v>32</v>
      </c>
      <c r="AX1027" s="13" t="s">
        <v>76</v>
      </c>
      <c r="AY1027" s="248" t="s">
        <v>116</v>
      </c>
    </row>
    <row r="1028" s="13" customFormat="1">
      <c r="A1028" s="13"/>
      <c r="B1028" s="237"/>
      <c r="C1028" s="238"/>
      <c r="D1028" s="239" t="s">
        <v>196</v>
      </c>
      <c r="E1028" s="240" t="s">
        <v>1</v>
      </c>
      <c r="F1028" s="241" t="s">
        <v>1217</v>
      </c>
      <c r="G1028" s="238"/>
      <c r="H1028" s="242">
        <v>6.5</v>
      </c>
      <c r="I1028" s="243"/>
      <c r="J1028" s="238"/>
      <c r="K1028" s="238"/>
      <c r="L1028" s="244"/>
      <c r="M1028" s="245"/>
      <c r="N1028" s="246"/>
      <c r="O1028" s="246"/>
      <c r="P1028" s="246"/>
      <c r="Q1028" s="246"/>
      <c r="R1028" s="246"/>
      <c r="S1028" s="246"/>
      <c r="T1028" s="247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48" t="s">
        <v>196</v>
      </c>
      <c r="AU1028" s="248" t="s">
        <v>86</v>
      </c>
      <c r="AV1028" s="13" t="s">
        <v>86</v>
      </c>
      <c r="AW1028" s="13" t="s">
        <v>32</v>
      </c>
      <c r="AX1028" s="13" t="s">
        <v>76</v>
      </c>
      <c r="AY1028" s="248" t="s">
        <v>116</v>
      </c>
    </row>
    <row r="1029" s="13" customFormat="1">
      <c r="A1029" s="13"/>
      <c r="B1029" s="237"/>
      <c r="C1029" s="238"/>
      <c r="D1029" s="239" t="s">
        <v>196</v>
      </c>
      <c r="E1029" s="240" t="s">
        <v>1</v>
      </c>
      <c r="F1029" s="241" t="s">
        <v>1218</v>
      </c>
      <c r="G1029" s="238"/>
      <c r="H1029" s="242">
        <v>36.783000000000001</v>
      </c>
      <c r="I1029" s="243"/>
      <c r="J1029" s="238"/>
      <c r="K1029" s="238"/>
      <c r="L1029" s="244"/>
      <c r="M1029" s="245"/>
      <c r="N1029" s="246"/>
      <c r="O1029" s="246"/>
      <c r="P1029" s="246"/>
      <c r="Q1029" s="246"/>
      <c r="R1029" s="246"/>
      <c r="S1029" s="246"/>
      <c r="T1029" s="247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48" t="s">
        <v>196</v>
      </c>
      <c r="AU1029" s="248" t="s">
        <v>86</v>
      </c>
      <c r="AV1029" s="13" t="s">
        <v>86</v>
      </c>
      <c r="AW1029" s="13" t="s">
        <v>32</v>
      </c>
      <c r="AX1029" s="13" t="s">
        <v>76</v>
      </c>
      <c r="AY1029" s="248" t="s">
        <v>116</v>
      </c>
    </row>
    <row r="1030" s="13" customFormat="1">
      <c r="A1030" s="13"/>
      <c r="B1030" s="237"/>
      <c r="C1030" s="238"/>
      <c r="D1030" s="239" t="s">
        <v>196</v>
      </c>
      <c r="E1030" s="240" t="s">
        <v>1</v>
      </c>
      <c r="F1030" s="241" t="s">
        <v>1197</v>
      </c>
      <c r="G1030" s="238"/>
      <c r="H1030" s="242">
        <v>-5.5439999999999996</v>
      </c>
      <c r="I1030" s="243"/>
      <c r="J1030" s="238"/>
      <c r="K1030" s="238"/>
      <c r="L1030" s="244"/>
      <c r="M1030" s="245"/>
      <c r="N1030" s="246"/>
      <c r="O1030" s="246"/>
      <c r="P1030" s="246"/>
      <c r="Q1030" s="246"/>
      <c r="R1030" s="246"/>
      <c r="S1030" s="246"/>
      <c r="T1030" s="247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248" t="s">
        <v>196</v>
      </c>
      <c r="AU1030" s="248" t="s">
        <v>86</v>
      </c>
      <c r="AV1030" s="13" t="s">
        <v>86</v>
      </c>
      <c r="AW1030" s="13" t="s">
        <v>32</v>
      </c>
      <c r="AX1030" s="13" t="s">
        <v>76</v>
      </c>
      <c r="AY1030" s="248" t="s">
        <v>116</v>
      </c>
    </row>
    <row r="1031" s="13" customFormat="1">
      <c r="A1031" s="13"/>
      <c r="B1031" s="237"/>
      <c r="C1031" s="238"/>
      <c r="D1031" s="239" t="s">
        <v>196</v>
      </c>
      <c r="E1031" s="240" t="s">
        <v>1</v>
      </c>
      <c r="F1031" s="241" t="s">
        <v>1219</v>
      </c>
      <c r="G1031" s="238"/>
      <c r="H1031" s="242">
        <v>1.516</v>
      </c>
      <c r="I1031" s="243"/>
      <c r="J1031" s="238"/>
      <c r="K1031" s="238"/>
      <c r="L1031" s="244"/>
      <c r="M1031" s="245"/>
      <c r="N1031" s="246"/>
      <c r="O1031" s="246"/>
      <c r="P1031" s="246"/>
      <c r="Q1031" s="246"/>
      <c r="R1031" s="246"/>
      <c r="S1031" s="246"/>
      <c r="T1031" s="247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48" t="s">
        <v>196</v>
      </c>
      <c r="AU1031" s="248" t="s">
        <v>86</v>
      </c>
      <c r="AV1031" s="13" t="s">
        <v>86</v>
      </c>
      <c r="AW1031" s="13" t="s">
        <v>32</v>
      </c>
      <c r="AX1031" s="13" t="s">
        <v>76</v>
      </c>
      <c r="AY1031" s="248" t="s">
        <v>116</v>
      </c>
    </row>
    <row r="1032" s="13" customFormat="1">
      <c r="A1032" s="13"/>
      <c r="B1032" s="237"/>
      <c r="C1032" s="238"/>
      <c r="D1032" s="239" t="s">
        <v>196</v>
      </c>
      <c r="E1032" s="240" t="s">
        <v>1</v>
      </c>
      <c r="F1032" s="241" t="s">
        <v>1220</v>
      </c>
      <c r="G1032" s="238"/>
      <c r="H1032" s="242">
        <v>-5.5999999999999996</v>
      </c>
      <c r="I1032" s="243"/>
      <c r="J1032" s="238"/>
      <c r="K1032" s="238"/>
      <c r="L1032" s="244"/>
      <c r="M1032" s="245"/>
      <c r="N1032" s="246"/>
      <c r="O1032" s="246"/>
      <c r="P1032" s="246"/>
      <c r="Q1032" s="246"/>
      <c r="R1032" s="246"/>
      <c r="S1032" s="246"/>
      <c r="T1032" s="247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48" t="s">
        <v>196</v>
      </c>
      <c r="AU1032" s="248" t="s">
        <v>86</v>
      </c>
      <c r="AV1032" s="13" t="s">
        <v>86</v>
      </c>
      <c r="AW1032" s="13" t="s">
        <v>32</v>
      </c>
      <c r="AX1032" s="13" t="s">
        <v>76</v>
      </c>
      <c r="AY1032" s="248" t="s">
        <v>116</v>
      </c>
    </row>
    <row r="1033" s="13" customFormat="1">
      <c r="A1033" s="13"/>
      <c r="B1033" s="237"/>
      <c r="C1033" s="238"/>
      <c r="D1033" s="239" t="s">
        <v>196</v>
      </c>
      <c r="E1033" s="240" t="s">
        <v>1</v>
      </c>
      <c r="F1033" s="241" t="s">
        <v>1221</v>
      </c>
      <c r="G1033" s="238"/>
      <c r="H1033" s="242">
        <v>-2.52</v>
      </c>
      <c r="I1033" s="243"/>
      <c r="J1033" s="238"/>
      <c r="K1033" s="238"/>
      <c r="L1033" s="244"/>
      <c r="M1033" s="245"/>
      <c r="N1033" s="246"/>
      <c r="O1033" s="246"/>
      <c r="P1033" s="246"/>
      <c r="Q1033" s="246"/>
      <c r="R1033" s="246"/>
      <c r="S1033" s="246"/>
      <c r="T1033" s="247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248" t="s">
        <v>196</v>
      </c>
      <c r="AU1033" s="248" t="s">
        <v>86</v>
      </c>
      <c r="AV1033" s="13" t="s">
        <v>86</v>
      </c>
      <c r="AW1033" s="13" t="s">
        <v>32</v>
      </c>
      <c r="AX1033" s="13" t="s">
        <v>76</v>
      </c>
      <c r="AY1033" s="248" t="s">
        <v>116</v>
      </c>
    </row>
    <row r="1034" s="13" customFormat="1">
      <c r="A1034" s="13"/>
      <c r="B1034" s="237"/>
      <c r="C1034" s="238"/>
      <c r="D1034" s="239" t="s">
        <v>196</v>
      </c>
      <c r="E1034" s="240" t="s">
        <v>1</v>
      </c>
      <c r="F1034" s="241" t="s">
        <v>1222</v>
      </c>
      <c r="G1034" s="238"/>
      <c r="H1034" s="242">
        <v>2.1480000000000001</v>
      </c>
      <c r="I1034" s="243"/>
      <c r="J1034" s="238"/>
      <c r="K1034" s="238"/>
      <c r="L1034" s="244"/>
      <c r="M1034" s="245"/>
      <c r="N1034" s="246"/>
      <c r="O1034" s="246"/>
      <c r="P1034" s="246"/>
      <c r="Q1034" s="246"/>
      <c r="R1034" s="246"/>
      <c r="S1034" s="246"/>
      <c r="T1034" s="247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48" t="s">
        <v>196</v>
      </c>
      <c r="AU1034" s="248" t="s">
        <v>86</v>
      </c>
      <c r="AV1034" s="13" t="s">
        <v>86</v>
      </c>
      <c r="AW1034" s="13" t="s">
        <v>32</v>
      </c>
      <c r="AX1034" s="13" t="s">
        <v>76</v>
      </c>
      <c r="AY1034" s="248" t="s">
        <v>116</v>
      </c>
    </row>
    <row r="1035" s="13" customFormat="1">
      <c r="A1035" s="13"/>
      <c r="B1035" s="237"/>
      <c r="C1035" s="238"/>
      <c r="D1035" s="239" t="s">
        <v>196</v>
      </c>
      <c r="E1035" s="240" t="s">
        <v>1</v>
      </c>
      <c r="F1035" s="241" t="s">
        <v>1223</v>
      </c>
      <c r="G1035" s="238"/>
      <c r="H1035" s="242">
        <v>10.800000000000001</v>
      </c>
      <c r="I1035" s="243"/>
      <c r="J1035" s="238"/>
      <c r="K1035" s="238"/>
      <c r="L1035" s="244"/>
      <c r="M1035" s="245"/>
      <c r="N1035" s="246"/>
      <c r="O1035" s="246"/>
      <c r="P1035" s="246"/>
      <c r="Q1035" s="246"/>
      <c r="R1035" s="246"/>
      <c r="S1035" s="246"/>
      <c r="T1035" s="247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T1035" s="248" t="s">
        <v>196</v>
      </c>
      <c r="AU1035" s="248" t="s">
        <v>86</v>
      </c>
      <c r="AV1035" s="13" t="s">
        <v>86</v>
      </c>
      <c r="AW1035" s="13" t="s">
        <v>32</v>
      </c>
      <c r="AX1035" s="13" t="s">
        <v>76</v>
      </c>
      <c r="AY1035" s="248" t="s">
        <v>116</v>
      </c>
    </row>
    <row r="1036" s="13" customFormat="1">
      <c r="A1036" s="13"/>
      <c r="B1036" s="237"/>
      <c r="C1036" s="238"/>
      <c r="D1036" s="239" t="s">
        <v>196</v>
      </c>
      <c r="E1036" s="240" t="s">
        <v>1</v>
      </c>
      <c r="F1036" s="241" t="s">
        <v>1224</v>
      </c>
      <c r="G1036" s="238"/>
      <c r="H1036" s="242">
        <v>8.2249999999999996</v>
      </c>
      <c r="I1036" s="243"/>
      <c r="J1036" s="238"/>
      <c r="K1036" s="238"/>
      <c r="L1036" s="244"/>
      <c r="M1036" s="245"/>
      <c r="N1036" s="246"/>
      <c r="O1036" s="246"/>
      <c r="P1036" s="246"/>
      <c r="Q1036" s="246"/>
      <c r="R1036" s="246"/>
      <c r="S1036" s="246"/>
      <c r="T1036" s="247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48" t="s">
        <v>196</v>
      </c>
      <c r="AU1036" s="248" t="s">
        <v>86</v>
      </c>
      <c r="AV1036" s="13" t="s">
        <v>86</v>
      </c>
      <c r="AW1036" s="13" t="s">
        <v>32</v>
      </c>
      <c r="AX1036" s="13" t="s">
        <v>76</v>
      </c>
      <c r="AY1036" s="248" t="s">
        <v>116</v>
      </c>
    </row>
    <row r="1037" s="13" customFormat="1">
      <c r="A1037" s="13"/>
      <c r="B1037" s="237"/>
      <c r="C1037" s="238"/>
      <c r="D1037" s="239" t="s">
        <v>196</v>
      </c>
      <c r="E1037" s="240" t="s">
        <v>1</v>
      </c>
      <c r="F1037" s="241" t="s">
        <v>1225</v>
      </c>
      <c r="G1037" s="238"/>
      <c r="H1037" s="242">
        <v>6</v>
      </c>
      <c r="I1037" s="243"/>
      <c r="J1037" s="238"/>
      <c r="K1037" s="238"/>
      <c r="L1037" s="244"/>
      <c r="M1037" s="245"/>
      <c r="N1037" s="246"/>
      <c r="O1037" s="246"/>
      <c r="P1037" s="246"/>
      <c r="Q1037" s="246"/>
      <c r="R1037" s="246"/>
      <c r="S1037" s="246"/>
      <c r="T1037" s="247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48" t="s">
        <v>196</v>
      </c>
      <c r="AU1037" s="248" t="s">
        <v>86</v>
      </c>
      <c r="AV1037" s="13" t="s">
        <v>86</v>
      </c>
      <c r="AW1037" s="13" t="s">
        <v>32</v>
      </c>
      <c r="AX1037" s="13" t="s">
        <v>76</v>
      </c>
      <c r="AY1037" s="248" t="s">
        <v>116</v>
      </c>
    </row>
    <row r="1038" s="13" customFormat="1">
      <c r="A1038" s="13"/>
      <c r="B1038" s="237"/>
      <c r="C1038" s="238"/>
      <c r="D1038" s="239" t="s">
        <v>196</v>
      </c>
      <c r="E1038" s="240" t="s">
        <v>1</v>
      </c>
      <c r="F1038" s="241" t="s">
        <v>1226</v>
      </c>
      <c r="G1038" s="238"/>
      <c r="H1038" s="242">
        <v>6.875</v>
      </c>
      <c r="I1038" s="243"/>
      <c r="J1038" s="238"/>
      <c r="K1038" s="238"/>
      <c r="L1038" s="244"/>
      <c r="M1038" s="245"/>
      <c r="N1038" s="246"/>
      <c r="O1038" s="246"/>
      <c r="P1038" s="246"/>
      <c r="Q1038" s="246"/>
      <c r="R1038" s="246"/>
      <c r="S1038" s="246"/>
      <c r="T1038" s="247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248" t="s">
        <v>196</v>
      </c>
      <c r="AU1038" s="248" t="s">
        <v>86</v>
      </c>
      <c r="AV1038" s="13" t="s">
        <v>86</v>
      </c>
      <c r="AW1038" s="13" t="s">
        <v>32</v>
      </c>
      <c r="AX1038" s="13" t="s">
        <v>76</v>
      </c>
      <c r="AY1038" s="248" t="s">
        <v>116</v>
      </c>
    </row>
    <row r="1039" s="13" customFormat="1">
      <c r="A1039" s="13"/>
      <c r="B1039" s="237"/>
      <c r="C1039" s="238"/>
      <c r="D1039" s="239" t="s">
        <v>196</v>
      </c>
      <c r="E1039" s="240" t="s">
        <v>1</v>
      </c>
      <c r="F1039" s="241" t="s">
        <v>1227</v>
      </c>
      <c r="G1039" s="238"/>
      <c r="H1039" s="242">
        <v>4.25</v>
      </c>
      <c r="I1039" s="243"/>
      <c r="J1039" s="238"/>
      <c r="K1039" s="238"/>
      <c r="L1039" s="244"/>
      <c r="M1039" s="245"/>
      <c r="N1039" s="246"/>
      <c r="O1039" s="246"/>
      <c r="P1039" s="246"/>
      <c r="Q1039" s="246"/>
      <c r="R1039" s="246"/>
      <c r="S1039" s="246"/>
      <c r="T1039" s="247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48" t="s">
        <v>196</v>
      </c>
      <c r="AU1039" s="248" t="s">
        <v>86</v>
      </c>
      <c r="AV1039" s="13" t="s">
        <v>86</v>
      </c>
      <c r="AW1039" s="13" t="s">
        <v>32</v>
      </c>
      <c r="AX1039" s="13" t="s">
        <v>76</v>
      </c>
      <c r="AY1039" s="248" t="s">
        <v>116</v>
      </c>
    </row>
    <row r="1040" s="13" customFormat="1">
      <c r="A1040" s="13"/>
      <c r="B1040" s="237"/>
      <c r="C1040" s="238"/>
      <c r="D1040" s="239" t="s">
        <v>196</v>
      </c>
      <c r="E1040" s="240" t="s">
        <v>1</v>
      </c>
      <c r="F1040" s="241" t="s">
        <v>1228</v>
      </c>
      <c r="G1040" s="238"/>
      <c r="H1040" s="242">
        <v>10.538</v>
      </c>
      <c r="I1040" s="243"/>
      <c r="J1040" s="238"/>
      <c r="K1040" s="238"/>
      <c r="L1040" s="244"/>
      <c r="M1040" s="245"/>
      <c r="N1040" s="246"/>
      <c r="O1040" s="246"/>
      <c r="P1040" s="246"/>
      <c r="Q1040" s="246"/>
      <c r="R1040" s="246"/>
      <c r="S1040" s="246"/>
      <c r="T1040" s="247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48" t="s">
        <v>196</v>
      </c>
      <c r="AU1040" s="248" t="s">
        <v>86</v>
      </c>
      <c r="AV1040" s="13" t="s">
        <v>86</v>
      </c>
      <c r="AW1040" s="13" t="s">
        <v>32</v>
      </c>
      <c r="AX1040" s="13" t="s">
        <v>76</v>
      </c>
      <c r="AY1040" s="248" t="s">
        <v>116</v>
      </c>
    </row>
    <row r="1041" s="13" customFormat="1">
      <c r="A1041" s="13"/>
      <c r="B1041" s="237"/>
      <c r="C1041" s="238"/>
      <c r="D1041" s="239" t="s">
        <v>196</v>
      </c>
      <c r="E1041" s="240" t="s">
        <v>1</v>
      </c>
      <c r="F1041" s="241" t="s">
        <v>1229</v>
      </c>
      <c r="G1041" s="238"/>
      <c r="H1041" s="242">
        <v>0.25</v>
      </c>
      <c r="I1041" s="243"/>
      <c r="J1041" s="238"/>
      <c r="K1041" s="238"/>
      <c r="L1041" s="244"/>
      <c r="M1041" s="245"/>
      <c r="N1041" s="246"/>
      <c r="O1041" s="246"/>
      <c r="P1041" s="246"/>
      <c r="Q1041" s="246"/>
      <c r="R1041" s="246"/>
      <c r="S1041" s="246"/>
      <c r="T1041" s="247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48" t="s">
        <v>196</v>
      </c>
      <c r="AU1041" s="248" t="s">
        <v>86</v>
      </c>
      <c r="AV1041" s="13" t="s">
        <v>86</v>
      </c>
      <c r="AW1041" s="13" t="s">
        <v>32</v>
      </c>
      <c r="AX1041" s="13" t="s">
        <v>76</v>
      </c>
      <c r="AY1041" s="248" t="s">
        <v>116</v>
      </c>
    </row>
    <row r="1042" s="13" customFormat="1">
      <c r="A1042" s="13"/>
      <c r="B1042" s="237"/>
      <c r="C1042" s="238"/>
      <c r="D1042" s="239" t="s">
        <v>196</v>
      </c>
      <c r="E1042" s="240" t="s">
        <v>1</v>
      </c>
      <c r="F1042" s="241" t="s">
        <v>1230</v>
      </c>
      <c r="G1042" s="238"/>
      <c r="H1042" s="242">
        <v>1.4870000000000001</v>
      </c>
      <c r="I1042" s="243"/>
      <c r="J1042" s="238"/>
      <c r="K1042" s="238"/>
      <c r="L1042" s="244"/>
      <c r="M1042" s="245"/>
      <c r="N1042" s="246"/>
      <c r="O1042" s="246"/>
      <c r="P1042" s="246"/>
      <c r="Q1042" s="246"/>
      <c r="R1042" s="246"/>
      <c r="S1042" s="246"/>
      <c r="T1042" s="247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48" t="s">
        <v>196</v>
      </c>
      <c r="AU1042" s="248" t="s">
        <v>86</v>
      </c>
      <c r="AV1042" s="13" t="s">
        <v>86</v>
      </c>
      <c r="AW1042" s="13" t="s">
        <v>32</v>
      </c>
      <c r="AX1042" s="13" t="s">
        <v>76</v>
      </c>
      <c r="AY1042" s="248" t="s">
        <v>116</v>
      </c>
    </row>
    <row r="1043" s="13" customFormat="1">
      <c r="A1043" s="13"/>
      <c r="B1043" s="237"/>
      <c r="C1043" s="238"/>
      <c r="D1043" s="239" t="s">
        <v>196</v>
      </c>
      <c r="E1043" s="240" t="s">
        <v>1</v>
      </c>
      <c r="F1043" s="241" t="s">
        <v>1231</v>
      </c>
      <c r="G1043" s="238"/>
      <c r="H1043" s="242">
        <v>6.8129999999999997</v>
      </c>
      <c r="I1043" s="243"/>
      <c r="J1043" s="238"/>
      <c r="K1043" s="238"/>
      <c r="L1043" s="244"/>
      <c r="M1043" s="245"/>
      <c r="N1043" s="246"/>
      <c r="O1043" s="246"/>
      <c r="P1043" s="246"/>
      <c r="Q1043" s="246"/>
      <c r="R1043" s="246"/>
      <c r="S1043" s="246"/>
      <c r="T1043" s="247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48" t="s">
        <v>196</v>
      </c>
      <c r="AU1043" s="248" t="s">
        <v>86</v>
      </c>
      <c r="AV1043" s="13" t="s">
        <v>86</v>
      </c>
      <c r="AW1043" s="13" t="s">
        <v>32</v>
      </c>
      <c r="AX1043" s="13" t="s">
        <v>76</v>
      </c>
      <c r="AY1043" s="248" t="s">
        <v>116</v>
      </c>
    </row>
    <row r="1044" s="13" customFormat="1">
      <c r="A1044" s="13"/>
      <c r="B1044" s="237"/>
      <c r="C1044" s="238"/>
      <c r="D1044" s="239" t="s">
        <v>196</v>
      </c>
      <c r="E1044" s="240" t="s">
        <v>1</v>
      </c>
      <c r="F1044" s="241" t="s">
        <v>1232</v>
      </c>
      <c r="G1044" s="238"/>
      <c r="H1044" s="242">
        <v>6.2880000000000003</v>
      </c>
      <c r="I1044" s="243"/>
      <c r="J1044" s="238"/>
      <c r="K1044" s="238"/>
      <c r="L1044" s="244"/>
      <c r="M1044" s="245"/>
      <c r="N1044" s="246"/>
      <c r="O1044" s="246"/>
      <c r="P1044" s="246"/>
      <c r="Q1044" s="246"/>
      <c r="R1044" s="246"/>
      <c r="S1044" s="246"/>
      <c r="T1044" s="247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48" t="s">
        <v>196</v>
      </c>
      <c r="AU1044" s="248" t="s">
        <v>86</v>
      </c>
      <c r="AV1044" s="13" t="s">
        <v>86</v>
      </c>
      <c r="AW1044" s="13" t="s">
        <v>32</v>
      </c>
      <c r="AX1044" s="13" t="s">
        <v>76</v>
      </c>
      <c r="AY1044" s="248" t="s">
        <v>116</v>
      </c>
    </row>
    <row r="1045" s="13" customFormat="1">
      <c r="A1045" s="13"/>
      <c r="B1045" s="237"/>
      <c r="C1045" s="238"/>
      <c r="D1045" s="239" t="s">
        <v>196</v>
      </c>
      <c r="E1045" s="240" t="s">
        <v>1</v>
      </c>
      <c r="F1045" s="241" t="s">
        <v>1233</v>
      </c>
      <c r="G1045" s="238"/>
      <c r="H1045" s="242">
        <v>31.751000000000001</v>
      </c>
      <c r="I1045" s="243"/>
      <c r="J1045" s="238"/>
      <c r="K1045" s="238"/>
      <c r="L1045" s="244"/>
      <c r="M1045" s="245"/>
      <c r="N1045" s="246"/>
      <c r="O1045" s="246"/>
      <c r="P1045" s="246"/>
      <c r="Q1045" s="246"/>
      <c r="R1045" s="246"/>
      <c r="S1045" s="246"/>
      <c r="T1045" s="247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48" t="s">
        <v>196</v>
      </c>
      <c r="AU1045" s="248" t="s">
        <v>86</v>
      </c>
      <c r="AV1045" s="13" t="s">
        <v>86</v>
      </c>
      <c r="AW1045" s="13" t="s">
        <v>32</v>
      </c>
      <c r="AX1045" s="13" t="s">
        <v>76</v>
      </c>
      <c r="AY1045" s="248" t="s">
        <v>116</v>
      </c>
    </row>
    <row r="1046" s="13" customFormat="1">
      <c r="A1046" s="13"/>
      <c r="B1046" s="237"/>
      <c r="C1046" s="238"/>
      <c r="D1046" s="239" t="s">
        <v>196</v>
      </c>
      <c r="E1046" s="240" t="s">
        <v>1</v>
      </c>
      <c r="F1046" s="241" t="s">
        <v>479</v>
      </c>
      <c r="G1046" s="238"/>
      <c r="H1046" s="242">
        <v>-1.5760000000000001</v>
      </c>
      <c r="I1046" s="243"/>
      <c r="J1046" s="238"/>
      <c r="K1046" s="238"/>
      <c r="L1046" s="244"/>
      <c r="M1046" s="245"/>
      <c r="N1046" s="246"/>
      <c r="O1046" s="246"/>
      <c r="P1046" s="246"/>
      <c r="Q1046" s="246"/>
      <c r="R1046" s="246"/>
      <c r="S1046" s="246"/>
      <c r="T1046" s="247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48" t="s">
        <v>196</v>
      </c>
      <c r="AU1046" s="248" t="s">
        <v>86</v>
      </c>
      <c r="AV1046" s="13" t="s">
        <v>86</v>
      </c>
      <c r="AW1046" s="13" t="s">
        <v>32</v>
      </c>
      <c r="AX1046" s="13" t="s">
        <v>76</v>
      </c>
      <c r="AY1046" s="248" t="s">
        <v>116</v>
      </c>
    </row>
    <row r="1047" s="13" customFormat="1">
      <c r="A1047" s="13"/>
      <c r="B1047" s="237"/>
      <c r="C1047" s="238"/>
      <c r="D1047" s="239" t="s">
        <v>196</v>
      </c>
      <c r="E1047" s="240" t="s">
        <v>1</v>
      </c>
      <c r="F1047" s="241" t="s">
        <v>1234</v>
      </c>
      <c r="G1047" s="238"/>
      <c r="H1047" s="242">
        <v>1.04</v>
      </c>
      <c r="I1047" s="243"/>
      <c r="J1047" s="238"/>
      <c r="K1047" s="238"/>
      <c r="L1047" s="244"/>
      <c r="M1047" s="245"/>
      <c r="N1047" s="246"/>
      <c r="O1047" s="246"/>
      <c r="P1047" s="246"/>
      <c r="Q1047" s="246"/>
      <c r="R1047" s="246"/>
      <c r="S1047" s="246"/>
      <c r="T1047" s="247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48" t="s">
        <v>196</v>
      </c>
      <c r="AU1047" s="248" t="s">
        <v>86</v>
      </c>
      <c r="AV1047" s="13" t="s">
        <v>86</v>
      </c>
      <c r="AW1047" s="13" t="s">
        <v>32</v>
      </c>
      <c r="AX1047" s="13" t="s">
        <v>76</v>
      </c>
      <c r="AY1047" s="248" t="s">
        <v>116</v>
      </c>
    </row>
    <row r="1048" s="13" customFormat="1">
      <c r="A1048" s="13"/>
      <c r="B1048" s="237"/>
      <c r="C1048" s="238"/>
      <c r="D1048" s="239" t="s">
        <v>196</v>
      </c>
      <c r="E1048" s="240" t="s">
        <v>1</v>
      </c>
      <c r="F1048" s="241" t="s">
        <v>1235</v>
      </c>
      <c r="G1048" s="238"/>
      <c r="H1048" s="242">
        <v>50.081000000000003</v>
      </c>
      <c r="I1048" s="243"/>
      <c r="J1048" s="238"/>
      <c r="K1048" s="238"/>
      <c r="L1048" s="244"/>
      <c r="M1048" s="245"/>
      <c r="N1048" s="246"/>
      <c r="O1048" s="246"/>
      <c r="P1048" s="246"/>
      <c r="Q1048" s="246"/>
      <c r="R1048" s="246"/>
      <c r="S1048" s="246"/>
      <c r="T1048" s="247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48" t="s">
        <v>196</v>
      </c>
      <c r="AU1048" s="248" t="s">
        <v>86</v>
      </c>
      <c r="AV1048" s="13" t="s">
        <v>86</v>
      </c>
      <c r="AW1048" s="13" t="s">
        <v>32</v>
      </c>
      <c r="AX1048" s="13" t="s">
        <v>76</v>
      </c>
      <c r="AY1048" s="248" t="s">
        <v>116</v>
      </c>
    </row>
    <row r="1049" s="13" customFormat="1">
      <c r="A1049" s="13"/>
      <c r="B1049" s="237"/>
      <c r="C1049" s="238"/>
      <c r="D1049" s="239" t="s">
        <v>196</v>
      </c>
      <c r="E1049" s="240" t="s">
        <v>1</v>
      </c>
      <c r="F1049" s="241" t="s">
        <v>1236</v>
      </c>
      <c r="G1049" s="238"/>
      <c r="H1049" s="242">
        <v>-2</v>
      </c>
      <c r="I1049" s="243"/>
      <c r="J1049" s="238"/>
      <c r="K1049" s="238"/>
      <c r="L1049" s="244"/>
      <c r="M1049" s="245"/>
      <c r="N1049" s="246"/>
      <c r="O1049" s="246"/>
      <c r="P1049" s="246"/>
      <c r="Q1049" s="246"/>
      <c r="R1049" s="246"/>
      <c r="S1049" s="246"/>
      <c r="T1049" s="247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T1049" s="248" t="s">
        <v>196</v>
      </c>
      <c r="AU1049" s="248" t="s">
        <v>86</v>
      </c>
      <c r="AV1049" s="13" t="s">
        <v>86</v>
      </c>
      <c r="AW1049" s="13" t="s">
        <v>32</v>
      </c>
      <c r="AX1049" s="13" t="s">
        <v>76</v>
      </c>
      <c r="AY1049" s="248" t="s">
        <v>116</v>
      </c>
    </row>
    <row r="1050" s="13" customFormat="1">
      <c r="A1050" s="13"/>
      <c r="B1050" s="237"/>
      <c r="C1050" s="238"/>
      <c r="D1050" s="239" t="s">
        <v>196</v>
      </c>
      <c r="E1050" s="240" t="s">
        <v>1</v>
      </c>
      <c r="F1050" s="241" t="s">
        <v>1237</v>
      </c>
      <c r="G1050" s="238"/>
      <c r="H1050" s="242">
        <v>1.0129999999999999</v>
      </c>
      <c r="I1050" s="243"/>
      <c r="J1050" s="238"/>
      <c r="K1050" s="238"/>
      <c r="L1050" s="244"/>
      <c r="M1050" s="245"/>
      <c r="N1050" s="246"/>
      <c r="O1050" s="246"/>
      <c r="P1050" s="246"/>
      <c r="Q1050" s="246"/>
      <c r="R1050" s="246"/>
      <c r="S1050" s="246"/>
      <c r="T1050" s="247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48" t="s">
        <v>196</v>
      </c>
      <c r="AU1050" s="248" t="s">
        <v>86</v>
      </c>
      <c r="AV1050" s="13" t="s">
        <v>86</v>
      </c>
      <c r="AW1050" s="13" t="s">
        <v>32</v>
      </c>
      <c r="AX1050" s="13" t="s">
        <v>76</v>
      </c>
      <c r="AY1050" s="248" t="s">
        <v>116</v>
      </c>
    </row>
    <row r="1051" s="15" customFormat="1">
      <c r="A1051" s="15"/>
      <c r="B1051" s="260"/>
      <c r="C1051" s="261"/>
      <c r="D1051" s="239" t="s">
        <v>196</v>
      </c>
      <c r="E1051" s="262" t="s">
        <v>1</v>
      </c>
      <c r="F1051" s="263" t="s">
        <v>1238</v>
      </c>
      <c r="G1051" s="261"/>
      <c r="H1051" s="264">
        <v>508.97199999999998</v>
      </c>
      <c r="I1051" s="265"/>
      <c r="J1051" s="261"/>
      <c r="K1051" s="261"/>
      <c r="L1051" s="266"/>
      <c r="M1051" s="267"/>
      <c r="N1051" s="268"/>
      <c r="O1051" s="268"/>
      <c r="P1051" s="268"/>
      <c r="Q1051" s="268"/>
      <c r="R1051" s="268"/>
      <c r="S1051" s="268"/>
      <c r="T1051" s="269"/>
      <c r="U1051" s="15"/>
      <c r="V1051" s="15"/>
      <c r="W1051" s="15"/>
      <c r="X1051" s="15"/>
      <c r="Y1051" s="15"/>
      <c r="Z1051" s="15"/>
      <c r="AA1051" s="15"/>
      <c r="AB1051" s="15"/>
      <c r="AC1051" s="15"/>
      <c r="AD1051" s="15"/>
      <c r="AE1051" s="15"/>
      <c r="AT1051" s="270" t="s">
        <v>196</v>
      </c>
      <c r="AU1051" s="270" t="s">
        <v>86</v>
      </c>
      <c r="AV1051" s="15" t="s">
        <v>119</v>
      </c>
      <c r="AW1051" s="15" t="s">
        <v>32</v>
      </c>
      <c r="AX1051" s="15" t="s">
        <v>76</v>
      </c>
      <c r="AY1051" s="270" t="s">
        <v>116</v>
      </c>
    </row>
    <row r="1052" s="13" customFormat="1">
      <c r="A1052" s="13"/>
      <c r="B1052" s="237"/>
      <c r="C1052" s="238"/>
      <c r="D1052" s="239" t="s">
        <v>196</v>
      </c>
      <c r="E1052" s="240" t="s">
        <v>1</v>
      </c>
      <c r="F1052" s="241" t="s">
        <v>1239</v>
      </c>
      <c r="G1052" s="238"/>
      <c r="H1052" s="242">
        <v>79.924000000000007</v>
      </c>
      <c r="I1052" s="243"/>
      <c r="J1052" s="238"/>
      <c r="K1052" s="238"/>
      <c r="L1052" s="244"/>
      <c r="M1052" s="245"/>
      <c r="N1052" s="246"/>
      <c r="O1052" s="246"/>
      <c r="P1052" s="246"/>
      <c r="Q1052" s="246"/>
      <c r="R1052" s="246"/>
      <c r="S1052" s="246"/>
      <c r="T1052" s="247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48" t="s">
        <v>196</v>
      </c>
      <c r="AU1052" s="248" t="s">
        <v>86</v>
      </c>
      <c r="AV1052" s="13" t="s">
        <v>86</v>
      </c>
      <c r="AW1052" s="13" t="s">
        <v>32</v>
      </c>
      <c r="AX1052" s="13" t="s">
        <v>76</v>
      </c>
      <c r="AY1052" s="248" t="s">
        <v>116</v>
      </c>
    </row>
    <row r="1053" s="13" customFormat="1">
      <c r="A1053" s="13"/>
      <c r="B1053" s="237"/>
      <c r="C1053" s="238"/>
      <c r="D1053" s="239" t="s">
        <v>196</v>
      </c>
      <c r="E1053" s="240" t="s">
        <v>1</v>
      </c>
      <c r="F1053" s="241" t="s">
        <v>538</v>
      </c>
      <c r="G1053" s="238"/>
      <c r="H1053" s="242">
        <v>-3.9359999999999999</v>
      </c>
      <c r="I1053" s="243"/>
      <c r="J1053" s="238"/>
      <c r="K1053" s="238"/>
      <c r="L1053" s="244"/>
      <c r="M1053" s="245"/>
      <c r="N1053" s="246"/>
      <c r="O1053" s="246"/>
      <c r="P1053" s="246"/>
      <c r="Q1053" s="246"/>
      <c r="R1053" s="246"/>
      <c r="S1053" s="246"/>
      <c r="T1053" s="247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248" t="s">
        <v>196</v>
      </c>
      <c r="AU1053" s="248" t="s">
        <v>86</v>
      </c>
      <c r="AV1053" s="13" t="s">
        <v>86</v>
      </c>
      <c r="AW1053" s="13" t="s">
        <v>32</v>
      </c>
      <c r="AX1053" s="13" t="s">
        <v>76</v>
      </c>
      <c r="AY1053" s="248" t="s">
        <v>116</v>
      </c>
    </row>
    <row r="1054" s="13" customFormat="1">
      <c r="A1054" s="13"/>
      <c r="B1054" s="237"/>
      <c r="C1054" s="238"/>
      <c r="D1054" s="239" t="s">
        <v>196</v>
      </c>
      <c r="E1054" s="240" t="s">
        <v>1</v>
      </c>
      <c r="F1054" s="241" t="s">
        <v>1240</v>
      </c>
      <c r="G1054" s="238"/>
      <c r="H1054" s="242">
        <v>1.9319999999999999</v>
      </c>
      <c r="I1054" s="243"/>
      <c r="J1054" s="238"/>
      <c r="K1054" s="238"/>
      <c r="L1054" s="244"/>
      <c r="M1054" s="245"/>
      <c r="N1054" s="246"/>
      <c r="O1054" s="246"/>
      <c r="P1054" s="246"/>
      <c r="Q1054" s="246"/>
      <c r="R1054" s="246"/>
      <c r="S1054" s="246"/>
      <c r="T1054" s="247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48" t="s">
        <v>196</v>
      </c>
      <c r="AU1054" s="248" t="s">
        <v>86</v>
      </c>
      <c r="AV1054" s="13" t="s">
        <v>86</v>
      </c>
      <c r="AW1054" s="13" t="s">
        <v>32</v>
      </c>
      <c r="AX1054" s="13" t="s">
        <v>76</v>
      </c>
      <c r="AY1054" s="248" t="s">
        <v>116</v>
      </c>
    </row>
    <row r="1055" s="13" customFormat="1">
      <c r="A1055" s="13"/>
      <c r="B1055" s="237"/>
      <c r="C1055" s="238"/>
      <c r="D1055" s="239" t="s">
        <v>196</v>
      </c>
      <c r="E1055" s="240" t="s">
        <v>1</v>
      </c>
      <c r="F1055" s="241" t="s">
        <v>1241</v>
      </c>
      <c r="G1055" s="238"/>
      <c r="H1055" s="242">
        <v>-2.8559999999999999</v>
      </c>
      <c r="I1055" s="243"/>
      <c r="J1055" s="238"/>
      <c r="K1055" s="238"/>
      <c r="L1055" s="244"/>
      <c r="M1055" s="245"/>
      <c r="N1055" s="246"/>
      <c r="O1055" s="246"/>
      <c r="P1055" s="246"/>
      <c r="Q1055" s="246"/>
      <c r="R1055" s="246"/>
      <c r="S1055" s="246"/>
      <c r="T1055" s="247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T1055" s="248" t="s">
        <v>196</v>
      </c>
      <c r="AU1055" s="248" t="s">
        <v>86</v>
      </c>
      <c r="AV1055" s="13" t="s">
        <v>86</v>
      </c>
      <c r="AW1055" s="13" t="s">
        <v>32</v>
      </c>
      <c r="AX1055" s="13" t="s">
        <v>76</v>
      </c>
      <c r="AY1055" s="248" t="s">
        <v>116</v>
      </c>
    </row>
    <row r="1056" s="13" customFormat="1">
      <c r="A1056" s="13"/>
      <c r="B1056" s="237"/>
      <c r="C1056" s="238"/>
      <c r="D1056" s="239" t="s">
        <v>196</v>
      </c>
      <c r="E1056" s="240" t="s">
        <v>1</v>
      </c>
      <c r="F1056" s="241" t="s">
        <v>1242</v>
      </c>
      <c r="G1056" s="238"/>
      <c r="H1056" s="242">
        <v>1.7969999999999999</v>
      </c>
      <c r="I1056" s="243"/>
      <c r="J1056" s="238"/>
      <c r="K1056" s="238"/>
      <c r="L1056" s="244"/>
      <c r="M1056" s="245"/>
      <c r="N1056" s="246"/>
      <c r="O1056" s="246"/>
      <c r="P1056" s="246"/>
      <c r="Q1056" s="246"/>
      <c r="R1056" s="246"/>
      <c r="S1056" s="246"/>
      <c r="T1056" s="247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48" t="s">
        <v>196</v>
      </c>
      <c r="AU1056" s="248" t="s">
        <v>86</v>
      </c>
      <c r="AV1056" s="13" t="s">
        <v>86</v>
      </c>
      <c r="AW1056" s="13" t="s">
        <v>32</v>
      </c>
      <c r="AX1056" s="13" t="s">
        <v>76</v>
      </c>
      <c r="AY1056" s="248" t="s">
        <v>116</v>
      </c>
    </row>
    <row r="1057" s="13" customFormat="1">
      <c r="A1057" s="13"/>
      <c r="B1057" s="237"/>
      <c r="C1057" s="238"/>
      <c r="D1057" s="239" t="s">
        <v>196</v>
      </c>
      <c r="E1057" s="240" t="s">
        <v>1</v>
      </c>
      <c r="F1057" s="241" t="s">
        <v>496</v>
      </c>
      <c r="G1057" s="238"/>
      <c r="H1057" s="242">
        <v>-4.7279999999999998</v>
      </c>
      <c r="I1057" s="243"/>
      <c r="J1057" s="238"/>
      <c r="K1057" s="238"/>
      <c r="L1057" s="244"/>
      <c r="M1057" s="245"/>
      <c r="N1057" s="246"/>
      <c r="O1057" s="246"/>
      <c r="P1057" s="246"/>
      <c r="Q1057" s="246"/>
      <c r="R1057" s="246"/>
      <c r="S1057" s="246"/>
      <c r="T1057" s="247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T1057" s="248" t="s">
        <v>196</v>
      </c>
      <c r="AU1057" s="248" t="s">
        <v>86</v>
      </c>
      <c r="AV1057" s="13" t="s">
        <v>86</v>
      </c>
      <c r="AW1057" s="13" t="s">
        <v>32</v>
      </c>
      <c r="AX1057" s="13" t="s">
        <v>76</v>
      </c>
      <c r="AY1057" s="248" t="s">
        <v>116</v>
      </c>
    </row>
    <row r="1058" s="13" customFormat="1">
      <c r="A1058" s="13"/>
      <c r="B1058" s="237"/>
      <c r="C1058" s="238"/>
      <c r="D1058" s="239" t="s">
        <v>196</v>
      </c>
      <c r="E1058" s="240" t="s">
        <v>1</v>
      </c>
      <c r="F1058" s="241" t="s">
        <v>497</v>
      </c>
      <c r="G1058" s="238"/>
      <c r="H1058" s="242">
        <v>-2.6600000000000001</v>
      </c>
      <c r="I1058" s="243"/>
      <c r="J1058" s="238"/>
      <c r="K1058" s="238"/>
      <c r="L1058" s="244"/>
      <c r="M1058" s="245"/>
      <c r="N1058" s="246"/>
      <c r="O1058" s="246"/>
      <c r="P1058" s="246"/>
      <c r="Q1058" s="246"/>
      <c r="R1058" s="246"/>
      <c r="S1058" s="246"/>
      <c r="T1058" s="247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48" t="s">
        <v>196</v>
      </c>
      <c r="AU1058" s="248" t="s">
        <v>86</v>
      </c>
      <c r="AV1058" s="13" t="s">
        <v>86</v>
      </c>
      <c r="AW1058" s="13" t="s">
        <v>32</v>
      </c>
      <c r="AX1058" s="13" t="s">
        <v>76</v>
      </c>
      <c r="AY1058" s="248" t="s">
        <v>116</v>
      </c>
    </row>
    <row r="1059" s="13" customFormat="1">
      <c r="A1059" s="13"/>
      <c r="B1059" s="237"/>
      <c r="C1059" s="238"/>
      <c r="D1059" s="239" t="s">
        <v>196</v>
      </c>
      <c r="E1059" s="240" t="s">
        <v>1</v>
      </c>
      <c r="F1059" s="241" t="s">
        <v>1243</v>
      </c>
      <c r="G1059" s="238"/>
      <c r="H1059" s="242">
        <v>1.1399999999999999</v>
      </c>
      <c r="I1059" s="243"/>
      <c r="J1059" s="238"/>
      <c r="K1059" s="238"/>
      <c r="L1059" s="244"/>
      <c r="M1059" s="245"/>
      <c r="N1059" s="246"/>
      <c r="O1059" s="246"/>
      <c r="P1059" s="246"/>
      <c r="Q1059" s="246"/>
      <c r="R1059" s="246"/>
      <c r="S1059" s="246"/>
      <c r="T1059" s="247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48" t="s">
        <v>196</v>
      </c>
      <c r="AU1059" s="248" t="s">
        <v>86</v>
      </c>
      <c r="AV1059" s="13" t="s">
        <v>86</v>
      </c>
      <c r="AW1059" s="13" t="s">
        <v>32</v>
      </c>
      <c r="AX1059" s="13" t="s">
        <v>76</v>
      </c>
      <c r="AY1059" s="248" t="s">
        <v>116</v>
      </c>
    </row>
    <row r="1060" s="13" customFormat="1">
      <c r="A1060" s="13"/>
      <c r="B1060" s="237"/>
      <c r="C1060" s="238"/>
      <c r="D1060" s="239" t="s">
        <v>196</v>
      </c>
      <c r="E1060" s="240" t="s">
        <v>1</v>
      </c>
      <c r="F1060" s="241" t="s">
        <v>1244</v>
      </c>
      <c r="G1060" s="238"/>
      <c r="H1060" s="242">
        <v>4.4089999999999998</v>
      </c>
      <c r="I1060" s="243"/>
      <c r="J1060" s="238"/>
      <c r="K1060" s="238"/>
      <c r="L1060" s="244"/>
      <c r="M1060" s="245"/>
      <c r="N1060" s="246"/>
      <c r="O1060" s="246"/>
      <c r="P1060" s="246"/>
      <c r="Q1060" s="246"/>
      <c r="R1060" s="246"/>
      <c r="S1060" s="246"/>
      <c r="T1060" s="247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48" t="s">
        <v>196</v>
      </c>
      <c r="AU1060" s="248" t="s">
        <v>86</v>
      </c>
      <c r="AV1060" s="13" t="s">
        <v>86</v>
      </c>
      <c r="AW1060" s="13" t="s">
        <v>32</v>
      </c>
      <c r="AX1060" s="13" t="s">
        <v>76</v>
      </c>
      <c r="AY1060" s="248" t="s">
        <v>116</v>
      </c>
    </row>
    <row r="1061" s="13" customFormat="1">
      <c r="A1061" s="13"/>
      <c r="B1061" s="237"/>
      <c r="C1061" s="238"/>
      <c r="D1061" s="239" t="s">
        <v>196</v>
      </c>
      <c r="E1061" s="240" t="s">
        <v>1</v>
      </c>
      <c r="F1061" s="241" t="s">
        <v>1245</v>
      </c>
      <c r="G1061" s="238"/>
      <c r="H1061" s="242">
        <v>47.700000000000003</v>
      </c>
      <c r="I1061" s="243"/>
      <c r="J1061" s="238"/>
      <c r="K1061" s="238"/>
      <c r="L1061" s="244"/>
      <c r="M1061" s="245"/>
      <c r="N1061" s="246"/>
      <c r="O1061" s="246"/>
      <c r="P1061" s="246"/>
      <c r="Q1061" s="246"/>
      <c r="R1061" s="246"/>
      <c r="S1061" s="246"/>
      <c r="T1061" s="247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48" t="s">
        <v>196</v>
      </c>
      <c r="AU1061" s="248" t="s">
        <v>86</v>
      </c>
      <c r="AV1061" s="13" t="s">
        <v>86</v>
      </c>
      <c r="AW1061" s="13" t="s">
        <v>32</v>
      </c>
      <c r="AX1061" s="13" t="s">
        <v>76</v>
      </c>
      <c r="AY1061" s="248" t="s">
        <v>116</v>
      </c>
    </row>
    <row r="1062" s="13" customFormat="1">
      <c r="A1062" s="13"/>
      <c r="B1062" s="237"/>
      <c r="C1062" s="238"/>
      <c r="D1062" s="239" t="s">
        <v>196</v>
      </c>
      <c r="E1062" s="240" t="s">
        <v>1</v>
      </c>
      <c r="F1062" s="241" t="s">
        <v>1246</v>
      </c>
      <c r="G1062" s="238"/>
      <c r="H1062" s="242">
        <v>-6.3040000000000003</v>
      </c>
      <c r="I1062" s="243"/>
      <c r="J1062" s="238"/>
      <c r="K1062" s="238"/>
      <c r="L1062" s="244"/>
      <c r="M1062" s="245"/>
      <c r="N1062" s="246"/>
      <c r="O1062" s="246"/>
      <c r="P1062" s="246"/>
      <c r="Q1062" s="246"/>
      <c r="R1062" s="246"/>
      <c r="S1062" s="246"/>
      <c r="T1062" s="247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48" t="s">
        <v>196</v>
      </c>
      <c r="AU1062" s="248" t="s">
        <v>86</v>
      </c>
      <c r="AV1062" s="13" t="s">
        <v>86</v>
      </c>
      <c r="AW1062" s="13" t="s">
        <v>32</v>
      </c>
      <c r="AX1062" s="13" t="s">
        <v>76</v>
      </c>
      <c r="AY1062" s="248" t="s">
        <v>116</v>
      </c>
    </row>
    <row r="1063" s="13" customFormat="1">
      <c r="A1063" s="13"/>
      <c r="B1063" s="237"/>
      <c r="C1063" s="238"/>
      <c r="D1063" s="239" t="s">
        <v>196</v>
      </c>
      <c r="E1063" s="240" t="s">
        <v>1</v>
      </c>
      <c r="F1063" s="241" t="s">
        <v>1247</v>
      </c>
      <c r="G1063" s="238"/>
      <c r="H1063" s="242">
        <v>-3.5459999999999998</v>
      </c>
      <c r="I1063" s="243"/>
      <c r="J1063" s="238"/>
      <c r="K1063" s="238"/>
      <c r="L1063" s="244"/>
      <c r="M1063" s="245"/>
      <c r="N1063" s="246"/>
      <c r="O1063" s="246"/>
      <c r="P1063" s="246"/>
      <c r="Q1063" s="246"/>
      <c r="R1063" s="246"/>
      <c r="S1063" s="246"/>
      <c r="T1063" s="247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48" t="s">
        <v>196</v>
      </c>
      <c r="AU1063" s="248" t="s">
        <v>86</v>
      </c>
      <c r="AV1063" s="13" t="s">
        <v>86</v>
      </c>
      <c r="AW1063" s="13" t="s">
        <v>32</v>
      </c>
      <c r="AX1063" s="13" t="s">
        <v>76</v>
      </c>
      <c r="AY1063" s="248" t="s">
        <v>116</v>
      </c>
    </row>
    <row r="1064" s="13" customFormat="1">
      <c r="A1064" s="13"/>
      <c r="B1064" s="237"/>
      <c r="C1064" s="238"/>
      <c r="D1064" s="239" t="s">
        <v>196</v>
      </c>
      <c r="E1064" s="240" t="s">
        <v>1</v>
      </c>
      <c r="F1064" s="241" t="s">
        <v>1248</v>
      </c>
      <c r="G1064" s="238"/>
      <c r="H1064" s="242">
        <v>2.1200000000000001</v>
      </c>
      <c r="I1064" s="243"/>
      <c r="J1064" s="238"/>
      <c r="K1064" s="238"/>
      <c r="L1064" s="244"/>
      <c r="M1064" s="245"/>
      <c r="N1064" s="246"/>
      <c r="O1064" s="246"/>
      <c r="P1064" s="246"/>
      <c r="Q1064" s="246"/>
      <c r="R1064" s="246"/>
      <c r="S1064" s="246"/>
      <c r="T1064" s="247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248" t="s">
        <v>196</v>
      </c>
      <c r="AU1064" s="248" t="s">
        <v>86</v>
      </c>
      <c r="AV1064" s="13" t="s">
        <v>86</v>
      </c>
      <c r="AW1064" s="13" t="s">
        <v>32</v>
      </c>
      <c r="AX1064" s="13" t="s">
        <v>76</v>
      </c>
      <c r="AY1064" s="248" t="s">
        <v>116</v>
      </c>
    </row>
    <row r="1065" s="13" customFormat="1">
      <c r="A1065" s="13"/>
      <c r="B1065" s="237"/>
      <c r="C1065" s="238"/>
      <c r="D1065" s="239" t="s">
        <v>196</v>
      </c>
      <c r="E1065" s="240" t="s">
        <v>1</v>
      </c>
      <c r="F1065" s="241" t="s">
        <v>1249</v>
      </c>
      <c r="G1065" s="238"/>
      <c r="H1065" s="242">
        <v>62.116</v>
      </c>
      <c r="I1065" s="243"/>
      <c r="J1065" s="238"/>
      <c r="K1065" s="238"/>
      <c r="L1065" s="244"/>
      <c r="M1065" s="245"/>
      <c r="N1065" s="246"/>
      <c r="O1065" s="246"/>
      <c r="P1065" s="246"/>
      <c r="Q1065" s="246"/>
      <c r="R1065" s="246"/>
      <c r="S1065" s="246"/>
      <c r="T1065" s="247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T1065" s="248" t="s">
        <v>196</v>
      </c>
      <c r="AU1065" s="248" t="s">
        <v>86</v>
      </c>
      <c r="AV1065" s="13" t="s">
        <v>86</v>
      </c>
      <c r="AW1065" s="13" t="s">
        <v>32</v>
      </c>
      <c r="AX1065" s="13" t="s">
        <v>76</v>
      </c>
      <c r="AY1065" s="248" t="s">
        <v>116</v>
      </c>
    </row>
    <row r="1066" s="13" customFormat="1">
      <c r="A1066" s="13"/>
      <c r="B1066" s="237"/>
      <c r="C1066" s="238"/>
      <c r="D1066" s="239" t="s">
        <v>196</v>
      </c>
      <c r="E1066" s="240" t="s">
        <v>1</v>
      </c>
      <c r="F1066" s="241" t="s">
        <v>819</v>
      </c>
      <c r="G1066" s="238"/>
      <c r="H1066" s="242">
        <v>-3.1520000000000001</v>
      </c>
      <c r="I1066" s="243"/>
      <c r="J1066" s="238"/>
      <c r="K1066" s="238"/>
      <c r="L1066" s="244"/>
      <c r="M1066" s="245"/>
      <c r="N1066" s="246"/>
      <c r="O1066" s="246"/>
      <c r="P1066" s="246"/>
      <c r="Q1066" s="246"/>
      <c r="R1066" s="246"/>
      <c r="S1066" s="246"/>
      <c r="T1066" s="247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248" t="s">
        <v>196</v>
      </c>
      <c r="AU1066" s="248" t="s">
        <v>86</v>
      </c>
      <c r="AV1066" s="13" t="s">
        <v>86</v>
      </c>
      <c r="AW1066" s="13" t="s">
        <v>32</v>
      </c>
      <c r="AX1066" s="13" t="s">
        <v>76</v>
      </c>
      <c r="AY1066" s="248" t="s">
        <v>116</v>
      </c>
    </row>
    <row r="1067" s="13" customFormat="1">
      <c r="A1067" s="13"/>
      <c r="B1067" s="237"/>
      <c r="C1067" s="238"/>
      <c r="D1067" s="239" t="s">
        <v>196</v>
      </c>
      <c r="E1067" s="240" t="s">
        <v>1</v>
      </c>
      <c r="F1067" s="241" t="s">
        <v>1247</v>
      </c>
      <c r="G1067" s="238"/>
      <c r="H1067" s="242">
        <v>-3.5459999999999998</v>
      </c>
      <c r="I1067" s="243"/>
      <c r="J1067" s="238"/>
      <c r="K1067" s="238"/>
      <c r="L1067" s="244"/>
      <c r="M1067" s="245"/>
      <c r="N1067" s="246"/>
      <c r="O1067" s="246"/>
      <c r="P1067" s="246"/>
      <c r="Q1067" s="246"/>
      <c r="R1067" s="246"/>
      <c r="S1067" s="246"/>
      <c r="T1067" s="247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48" t="s">
        <v>196</v>
      </c>
      <c r="AU1067" s="248" t="s">
        <v>86</v>
      </c>
      <c r="AV1067" s="13" t="s">
        <v>86</v>
      </c>
      <c r="AW1067" s="13" t="s">
        <v>32</v>
      </c>
      <c r="AX1067" s="13" t="s">
        <v>76</v>
      </c>
      <c r="AY1067" s="248" t="s">
        <v>116</v>
      </c>
    </row>
    <row r="1068" s="13" customFormat="1">
      <c r="A1068" s="13"/>
      <c r="B1068" s="237"/>
      <c r="C1068" s="238"/>
      <c r="D1068" s="239" t="s">
        <v>196</v>
      </c>
      <c r="E1068" s="240" t="s">
        <v>1</v>
      </c>
      <c r="F1068" s="241" t="s">
        <v>535</v>
      </c>
      <c r="G1068" s="238"/>
      <c r="H1068" s="242">
        <v>-0.91000000000000003</v>
      </c>
      <c r="I1068" s="243"/>
      <c r="J1068" s="238"/>
      <c r="K1068" s="238"/>
      <c r="L1068" s="244"/>
      <c r="M1068" s="245"/>
      <c r="N1068" s="246"/>
      <c r="O1068" s="246"/>
      <c r="P1068" s="246"/>
      <c r="Q1068" s="246"/>
      <c r="R1068" s="246"/>
      <c r="S1068" s="246"/>
      <c r="T1068" s="247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48" t="s">
        <v>196</v>
      </c>
      <c r="AU1068" s="248" t="s">
        <v>86</v>
      </c>
      <c r="AV1068" s="13" t="s">
        <v>86</v>
      </c>
      <c r="AW1068" s="13" t="s">
        <v>32</v>
      </c>
      <c r="AX1068" s="13" t="s">
        <v>76</v>
      </c>
      <c r="AY1068" s="248" t="s">
        <v>116</v>
      </c>
    </row>
    <row r="1069" s="13" customFormat="1">
      <c r="A1069" s="13"/>
      <c r="B1069" s="237"/>
      <c r="C1069" s="238"/>
      <c r="D1069" s="239" t="s">
        <v>196</v>
      </c>
      <c r="E1069" s="240" t="s">
        <v>1</v>
      </c>
      <c r="F1069" s="241" t="s">
        <v>1250</v>
      </c>
      <c r="G1069" s="238"/>
      <c r="H1069" s="242">
        <v>0.67500000000000004</v>
      </c>
      <c r="I1069" s="243"/>
      <c r="J1069" s="238"/>
      <c r="K1069" s="238"/>
      <c r="L1069" s="244"/>
      <c r="M1069" s="245"/>
      <c r="N1069" s="246"/>
      <c r="O1069" s="246"/>
      <c r="P1069" s="246"/>
      <c r="Q1069" s="246"/>
      <c r="R1069" s="246"/>
      <c r="S1069" s="246"/>
      <c r="T1069" s="247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248" t="s">
        <v>196</v>
      </c>
      <c r="AU1069" s="248" t="s">
        <v>86</v>
      </c>
      <c r="AV1069" s="13" t="s">
        <v>86</v>
      </c>
      <c r="AW1069" s="13" t="s">
        <v>32</v>
      </c>
      <c r="AX1069" s="13" t="s">
        <v>76</v>
      </c>
      <c r="AY1069" s="248" t="s">
        <v>116</v>
      </c>
    </row>
    <row r="1070" s="13" customFormat="1">
      <c r="A1070" s="13"/>
      <c r="B1070" s="237"/>
      <c r="C1070" s="238"/>
      <c r="D1070" s="239" t="s">
        <v>196</v>
      </c>
      <c r="E1070" s="240" t="s">
        <v>1</v>
      </c>
      <c r="F1070" s="241" t="s">
        <v>545</v>
      </c>
      <c r="G1070" s="238"/>
      <c r="H1070" s="242">
        <v>-0.878</v>
      </c>
      <c r="I1070" s="243"/>
      <c r="J1070" s="238"/>
      <c r="K1070" s="238"/>
      <c r="L1070" s="244"/>
      <c r="M1070" s="245"/>
      <c r="N1070" s="246"/>
      <c r="O1070" s="246"/>
      <c r="P1070" s="246"/>
      <c r="Q1070" s="246"/>
      <c r="R1070" s="246"/>
      <c r="S1070" s="246"/>
      <c r="T1070" s="247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T1070" s="248" t="s">
        <v>196</v>
      </c>
      <c r="AU1070" s="248" t="s">
        <v>86</v>
      </c>
      <c r="AV1070" s="13" t="s">
        <v>86</v>
      </c>
      <c r="AW1070" s="13" t="s">
        <v>32</v>
      </c>
      <c r="AX1070" s="13" t="s">
        <v>76</v>
      </c>
      <c r="AY1070" s="248" t="s">
        <v>116</v>
      </c>
    </row>
    <row r="1071" s="13" customFormat="1">
      <c r="A1071" s="13"/>
      <c r="B1071" s="237"/>
      <c r="C1071" s="238"/>
      <c r="D1071" s="239" t="s">
        <v>196</v>
      </c>
      <c r="E1071" s="240" t="s">
        <v>1</v>
      </c>
      <c r="F1071" s="241" t="s">
        <v>1251</v>
      </c>
      <c r="G1071" s="238"/>
      <c r="H1071" s="242">
        <v>1.325</v>
      </c>
      <c r="I1071" s="243"/>
      <c r="J1071" s="238"/>
      <c r="K1071" s="238"/>
      <c r="L1071" s="244"/>
      <c r="M1071" s="245"/>
      <c r="N1071" s="246"/>
      <c r="O1071" s="246"/>
      <c r="P1071" s="246"/>
      <c r="Q1071" s="246"/>
      <c r="R1071" s="246"/>
      <c r="S1071" s="246"/>
      <c r="T1071" s="247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48" t="s">
        <v>196</v>
      </c>
      <c r="AU1071" s="248" t="s">
        <v>86</v>
      </c>
      <c r="AV1071" s="13" t="s">
        <v>86</v>
      </c>
      <c r="AW1071" s="13" t="s">
        <v>32</v>
      </c>
      <c r="AX1071" s="13" t="s">
        <v>76</v>
      </c>
      <c r="AY1071" s="248" t="s">
        <v>116</v>
      </c>
    </row>
    <row r="1072" s="13" customFormat="1">
      <c r="A1072" s="13"/>
      <c r="B1072" s="237"/>
      <c r="C1072" s="238"/>
      <c r="D1072" s="239" t="s">
        <v>196</v>
      </c>
      <c r="E1072" s="240" t="s">
        <v>1</v>
      </c>
      <c r="F1072" s="241" t="s">
        <v>1252</v>
      </c>
      <c r="G1072" s="238"/>
      <c r="H1072" s="242">
        <v>97.891000000000005</v>
      </c>
      <c r="I1072" s="243"/>
      <c r="J1072" s="238"/>
      <c r="K1072" s="238"/>
      <c r="L1072" s="244"/>
      <c r="M1072" s="245"/>
      <c r="N1072" s="246"/>
      <c r="O1072" s="246"/>
      <c r="P1072" s="246"/>
      <c r="Q1072" s="246"/>
      <c r="R1072" s="246"/>
      <c r="S1072" s="246"/>
      <c r="T1072" s="247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48" t="s">
        <v>196</v>
      </c>
      <c r="AU1072" s="248" t="s">
        <v>86</v>
      </c>
      <c r="AV1072" s="13" t="s">
        <v>86</v>
      </c>
      <c r="AW1072" s="13" t="s">
        <v>32</v>
      </c>
      <c r="AX1072" s="13" t="s">
        <v>76</v>
      </c>
      <c r="AY1072" s="248" t="s">
        <v>116</v>
      </c>
    </row>
    <row r="1073" s="13" customFormat="1">
      <c r="A1073" s="13"/>
      <c r="B1073" s="237"/>
      <c r="C1073" s="238"/>
      <c r="D1073" s="239" t="s">
        <v>196</v>
      </c>
      <c r="E1073" s="240" t="s">
        <v>1</v>
      </c>
      <c r="F1073" s="241" t="s">
        <v>819</v>
      </c>
      <c r="G1073" s="238"/>
      <c r="H1073" s="242">
        <v>-3.1520000000000001</v>
      </c>
      <c r="I1073" s="243"/>
      <c r="J1073" s="238"/>
      <c r="K1073" s="238"/>
      <c r="L1073" s="244"/>
      <c r="M1073" s="245"/>
      <c r="N1073" s="246"/>
      <c r="O1073" s="246"/>
      <c r="P1073" s="246"/>
      <c r="Q1073" s="246"/>
      <c r="R1073" s="246"/>
      <c r="S1073" s="246"/>
      <c r="T1073" s="247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48" t="s">
        <v>196</v>
      </c>
      <c r="AU1073" s="248" t="s">
        <v>86</v>
      </c>
      <c r="AV1073" s="13" t="s">
        <v>86</v>
      </c>
      <c r="AW1073" s="13" t="s">
        <v>32</v>
      </c>
      <c r="AX1073" s="13" t="s">
        <v>76</v>
      </c>
      <c r="AY1073" s="248" t="s">
        <v>116</v>
      </c>
    </row>
    <row r="1074" s="13" customFormat="1">
      <c r="A1074" s="13"/>
      <c r="B1074" s="237"/>
      <c r="C1074" s="238"/>
      <c r="D1074" s="239" t="s">
        <v>196</v>
      </c>
      <c r="E1074" s="240" t="s">
        <v>1</v>
      </c>
      <c r="F1074" s="241" t="s">
        <v>1253</v>
      </c>
      <c r="G1074" s="238"/>
      <c r="H1074" s="242">
        <v>-11.699999999999999</v>
      </c>
      <c r="I1074" s="243"/>
      <c r="J1074" s="238"/>
      <c r="K1074" s="238"/>
      <c r="L1074" s="244"/>
      <c r="M1074" s="245"/>
      <c r="N1074" s="246"/>
      <c r="O1074" s="246"/>
      <c r="P1074" s="246"/>
      <c r="Q1074" s="246"/>
      <c r="R1074" s="246"/>
      <c r="S1074" s="246"/>
      <c r="T1074" s="247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48" t="s">
        <v>196</v>
      </c>
      <c r="AU1074" s="248" t="s">
        <v>86</v>
      </c>
      <c r="AV1074" s="13" t="s">
        <v>86</v>
      </c>
      <c r="AW1074" s="13" t="s">
        <v>32</v>
      </c>
      <c r="AX1074" s="13" t="s">
        <v>76</v>
      </c>
      <c r="AY1074" s="248" t="s">
        <v>116</v>
      </c>
    </row>
    <row r="1075" s="13" customFormat="1">
      <c r="A1075" s="13"/>
      <c r="B1075" s="237"/>
      <c r="C1075" s="238"/>
      <c r="D1075" s="239" t="s">
        <v>196</v>
      </c>
      <c r="E1075" s="240" t="s">
        <v>1</v>
      </c>
      <c r="F1075" s="241" t="s">
        <v>1254</v>
      </c>
      <c r="G1075" s="238"/>
      <c r="H1075" s="242">
        <v>3.4500000000000002</v>
      </c>
      <c r="I1075" s="243"/>
      <c r="J1075" s="238"/>
      <c r="K1075" s="238"/>
      <c r="L1075" s="244"/>
      <c r="M1075" s="245"/>
      <c r="N1075" s="246"/>
      <c r="O1075" s="246"/>
      <c r="P1075" s="246"/>
      <c r="Q1075" s="246"/>
      <c r="R1075" s="246"/>
      <c r="S1075" s="246"/>
      <c r="T1075" s="247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48" t="s">
        <v>196</v>
      </c>
      <c r="AU1075" s="248" t="s">
        <v>86</v>
      </c>
      <c r="AV1075" s="13" t="s">
        <v>86</v>
      </c>
      <c r="AW1075" s="13" t="s">
        <v>32</v>
      </c>
      <c r="AX1075" s="13" t="s">
        <v>76</v>
      </c>
      <c r="AY1075" s="248" t="s">
        <v>116</v>
      </c>
    </row>
    <row r="1076" s="13" customFormat="1">
      <c r="A1076" s="13"/>
      <c r="B1076" s="237"/>
      <c r="C1076" s="238"/>
      <c r="D1076" s="239" t="s">
        <v>196</v>
      </c>
      <c r="E1076" s="240" t="s">
        <v>1</v>
      </c>
      <c r="F1076" s="241" t="s">
        <v>1255</v>
      </c>
      <c r="G1076" s="238"/>
      <c r="H1076" s="242">
        <v>10.603999999999999</v>
      </c>
      <c r="I1076" s="243"/>
      <c r="J1076" s="238"/>
      <c r="K1076" s="238"/>
      <c r="L1076" s="244"/>
      <c r="M1076" s="245"/>
      <c r="N1076" s="246"/>
      <c r="O1076" s="246"/>
      <c r="P1076" s="246"/>
      <c r="Q1076" s="246"/>
      <c r="R1076" s="246"/>
      <c r="S1076" s="246"/>
      <c r="T1076" s="247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48" t="s">
        <v>196</v>
      </c>
      <c r="AU1076" s="248" t="s">
        <v>86</v>
      </c>
      <c r="AV1076" s="13" t="s">
        <v>86</v>
      </c>
      <c r="AW1076" s="13" t="s">
        <v>32</v>
      </c>
      <c r="AX1076" s="13" t="s">
        <v>76</v>
      </c>
      <c r="AY1076" s="248" t="s">
        <v>116</v>
      </c>
    </row>
    <row r="1077" s="13" customFormat="1">
      <c r="A1077" s="13"/>
      <c r="B1077" s="237"/>
      <c r="C1077" s="238"/>
      <c r="D1077" s="239" t="s">
        <v>196</v>
      </c>
      <c r="E1077" s="240" t="s">
        <v>1</v>
      </c>
      <c r="F1077" s="241" t="s">
        <v>1256</v>
      </c>
      <c r="G1077" s="238"/>
      <c r="H1077" s="242">
        <v>47.700000000000003</v>
      </c>
      <c r="I1077" s="243"/>
      <c r="J1077" s="238"/>
      <c r="K1077" s="238"/>
      <c r="L1077" s="244"/>
      <c r="M1077" s="245"/>
      <c r="N1077" s="246"/>
      <c r="O1077" s="246"/>
      <c r="P1077" s="246"/>
      <c r="Q1077" s="246"/>
      <c r="R1077" s="246"/>
      <c r="S1077" s="246"/>
      <c r="T1077" s="247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248" t="s">
        <v>196</v>
      </c>
      <c r="AU1077" s="248" t="s">
        <v>86</v>
      </c>
      <c r="AV1077" s="13" t="s">
        <v>86</v>
      </c>
      <c r="AW1077" s="13" t="s">
        <v>32</v>
      </c>
      <c r="AX1077" s="13" t="s">
        <v>76</v>
      </c>
      <c r="AY1077" s="248" t="s">
        <v>116</v>
      </c>
    </row>
    <row r="1078" s="13" customFormat="1">
      <c r="A1078" s="13"/>
      <c r="B1078" s="237"/>
      <c r="C1078" s="238"/>
      <c r="D1078" s="239" t="s">
        <v>196</v>
      </c>
      <c r="E1078" s="240" t="s">
        <v>1</v>
      </c>
      <c r="F1078" s="241" t="s">
        <v>1257</v>
      </c>
      <c r="G1078" s="238"/>
      <c r="H1078" s="242">
        <v>-9.4559999999999995</v>
      </c>
      <c r="I1078" s="243"/>
      <c r="J1078" s="238"/>
      <c r="K1078" s="238"/>
      <c r="L1078" s="244"/>
      <c r="M1078" s="245"/>
      <c r="N1078" s="246"/>
      <c r="O1078" s="246"/>
      <c r="P1078" s="246"/>
      <c r="Q1078" s="246"/>
      <c r="R1078" s="246"/>
      <c r="S1078" s="246"/>
      <c r="T1078" s="247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48" t="s">
        <v>196</v>
      </c>
      <c r="AU1078" s="248" t="s">
        <v>86</v>
      </c>
      <c r="AV1078" s="13" t="s">
        <v>86</v>
      </c>
      <c r="AW1078" s="13" t="s">
        <v>32</v>
      </c>
      <c r="AX1078" s="13" t="s">
        <v>76</v>
      </c>
      <c r="AY1078" s="248" t="s">
        <v>116</v>
      </c>
    </row>
    <row r="1079" s="13" customFormat="1">
      <c r="A1079" s="13"/>
      <c r="B1079" s="237"/>
      <c r="C1079" s="238"/>
      <c r="D1079" s="239" t="s">
        <v>196</v>
      </c>
      <c r="E1079" s="240" t="s">
        <v>1</v>
      </c>
      <c r="F1079" s="241" t="s">
        <v>1258</v>
      </c>
      <c r="G1079" s="238"/>
      <c r="H1079" s="242">
        <v>2.0800000000000001</v>
      </c>
      <c r="I1079" s="243"/>
      <c r="J1079" s="238"/>
      <c r="K1079" s="238"/>
      <c r="L1079" s="244"/>
      <c r="M1079" s="245"/>
      <c r="N1079" s="246"/>
      <c r="O1079" s="246"/>
      <c r="P1079" s="246"/>
      <c r="Q1079" s="246"/>
      <c r="R1079" s="246"/>
      <c r="S1079" s="246"/>
      <c r="T1079" s="247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T1079" s="248" t="s">
        <v>196</v>
      </c>
      <c r="AU1079" s="248" t="s">
        <v>86</v>
      </c>
      <c r="AV1079" s="13" t="s">
        <v>86</v>
      </c>
      <c r="AW1079" s="13" t="s">
        <v>32</v>
      </c>
      <c r="AX1079" s="13" t="s">
        <v>76</v>
      </c>
      <c r="AY1079" s="248" t="s">
        <v>116</v>
      </c>
    </row>
    <row r="1080" s="13" customFormat="1">
      <c r="A1080" s="13"/>
      <c r="B1080" s="237"/>
      <c r="C1080" s="238"/>
      <c r="D1080" s="239" t="s">
        <v>196</v>
      </c>
      <c r="E1080" s="240" t="s">
        <v>1</v>
      </c>
      <c r="F1080" s="241" t="s">
        <v>1259</v>
      </c>
      <c r="G1080" s="238"/>
      <c r="H1080" s="242">
        <v>10.603999999999999</v>
      </c>
      <c r="I1080" s="243"/>
      <c r="J1080" s="238"/>
      <c r="K1080" s="238"/>
      <c r="L1080" s="244"/>
      <c r="M1080" s="245"/>
      <c r="N1080" s="246"/>
      <c r="O1080" s="246"/>
      <c r="P1080" s="246"/>
      <c r="Q1080" s="246"/>
      <c r="R1080" s="246"/>
      <c r="S1080" s="246"/>
      <c r="T1080" s="247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48" t="s">
        <v>196</v>
      </c>
      <c r="AU1080" s="248" t="s">
        <v>86</v>
      </c>
      <c r="AV1080" s="13" t="s">
        <v>86</v>
      </c>
      <c r="AW1080" s="13" t="s">
        <v>32</v>
      </c>
      <c r="AX1080" s="13" t="s">
        <v>76</v>
      </c>
      <c r="AY1080" s="248" t="s">
        <v>116</v>
      </c>
    </row>
    <row r="1081" s="13" customFormat="1">
      <c r="A1081" s="13"/>
      <c r="B1081" s="237"/>
      <c r="C1081" s="238"/>
      <c r="D1081" s="239" t="s">
        <v>196</v>
      </c>
      <c r="E1081" s="240" t="s">
        <v>1</v>
      </c>
      <c r="F1081" s="241" t="s">
        <v>1260</v>
      </c>
      <c r="G1081" s="238"/>
      <c r="H1081" s="242">
        <v>124.65600000000001</v>
      </c>
      <c r="I1081" s="243"/>
      <c r="J1081" s="238"/>
      <c r="K1081" s="238"/>
      <c r="L1081" s="244"/>
      <c r="M1081" s="245"/>
      <c r="N1081" s="246"/>
      <c r="O1081" s="246"/>
      <c r="P1081" s="246"/>
      <c r="Q1081" s="246"/>
      <c r="R1081" s="246"/>
      <c r="S1081" s="246"/>
      <c r="T1081" s="247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48" t="s">
        <v>196</v>
      </c>
      <c r="AU1081" s="248" t="s">
        <v>86</v>
      </c>
      <c r="AV1081" s="13" t="s">
        <v>86</v>
      </c>
      <c r="AW1081" s="13" t="s">
        <v>32</v>
      </c>
      <c r="AX1081" s="13" t="s">
        <v>76</v>
      </c>
      <c r="AY1081" s="248" t="s">
        <v>116</v>
      </c>
    </row>
    <row r="1082" s="13" customFormat="1">
      <c r="A1082" s="13"/>
      <c r="B1082" s="237"/>
      <c r="C1082" s="238"/>
      <c r="D1082" s="239" t="s">
        <v>196</v>
      </c>
      <c r="E1082" s="240" t="s">
        <v>1</v>
      </c>
      <c r="F1082" s="241" t="s">
        <v>819</v>
      </c>
      <c r="G1082" s="238"/>
      <c r="H1082" s="242">
        <v>-3.1520000000000001</v>
      </c>
      <c r="I1082" s="243"/>
      <c r="J1082" s="238"/>
      <c r="K1082" s="238"/>
      <c r="L1082" s="244"/>
      <c r="M1082" s="245"/>
      <c r="N1082" s="246"/>
      <c r="O1082" s="246"/>
      <c r="P1082" s="246"/>
      <c r="Q1082" s="246"/>
      <c r="R1082" s="246"/>
      <c r="S1082" s="246"/>
      <c r="T1082" s="247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48" t="s">
        <v>196</v>
      </c>
      <c r="AU1082" s="248" t="s">
        <v>86</v>
      </c>
      <c r="AV1082" s="13" t="s">
        <v>86</v>
      </c>
      <c r="AW1082" s="13" t="s">
        <v>32</v>
      </c>
      <c r="AX1082" s="13" t="s">
        <v>76</v>
      </c>
      <c r="AY1082" s="248" t="s">
        <v>116</v>
      </c>
    </row>
    <row r="1083" s="13" customFormat="1">
      <c r="A1083" s="13"/>
      <c r="B1083" s="237"/>
      <c r="C1083" s="238"/>
      <c r="D1083" s="239" t="s">
        <v>196</v>
      </c>
      <c r="E1083" s="240" t="s">
        <v>1</v>
      </c>
      <c r="F1083" s="241" t="s">
        <v>542</v>
      </c>
      <c r="G1083" s="238"/>
      <c r="H1083" s="242">
        <v>-6.7279999999999998</v>
      </c>
      <c r="I1083" s="243"/>
      <c r="J1083" s="238"/>
      <c r="K1083" s="238"/>
      <c r="L1083" s="244"/>
      <c r="M1083" s="245"/>
      <c r="N1083" s="246"/>
      <c r="O1083" s="246"/>
      <c r="P1083" s="246"/>
      <c r="Q1083" s="246"/>
      <c r="R1083" s="246"/>
      <c r="S1083" s="246"/>
      <c r="T1083" s="247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48" t="s">
        <v>196</v>
      </c>
      <c r="AU1083" s="248" t="s">
        <v>86</v>
      </c>
      <c r="AV1083" s="13" t="s">
        <v>86</v>
      </c>
      <c r="AW1083" s="13" t="s">
        <v>32</v>
      </c>
      <c r="AX1083" s="13" t="s">
        <v>76</v>
      </c>
      <c r="AY1083" s="248" t="s">
        <v>116</v>
      </c>
    </row>
    <row r="1084" s="13" customFormat="1">
      <c r="A1084" s="13"/>
      <c r="B1084" s="237"/>
      <c r="C1084" s="238"/>
      <c r="D1084" s="239" t="s">
        <v>196</v>
      </c>
      <c r="E1084" s="240" t="s">
        <v>1</v>
      </c>
      <c r="F1084" s="241" t="s">
        <v>541</v>
      </c>
      <c r="G1084" s="238"/>
      <c r="H1084" s="242">
        <v>-5.8499999999999996</v>
      </c>
      <c r="I1084" s="243"/>
      <c r="J1084" s="238"/>
      <c r="K1084" s="238"/>
      <c r="L1084" s="244"/>
      <c r="M1084" s="245"/>
      <c r="N1084" s="246"/>
      <c r="O1084" s="246"/>
      <c r="P1084" s="246"/>
      <c r="Q1084" s="246"/>
      <c r="R1084" s="246"/>
      <c r="S1084" s="246"/>
      <c r="T1084" s="247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48" t="s">
        <v>196</v>
      </c>
      <c r="AU1084" s="248" t="s">
        <v>86</v>
      </c>
      <c r="AV1084" s="13" t="s">
        <v>86</v>
      </c>
      <c r="AW1084" s="13" t="s">
        <v>32</v>
      </c>
      <c r="AX1084" s="13" t="s">
        <v>76</v>
      </c>
      <c r="AY1084" s="248" t="s">
        <v>116</v>
      </c>
    </row>
    <row r="1085" s="13" customFormat="1">
      <c r="A1085" s="13"/>
      <c r="B1085" s="237"/>
      <c r="C1085" s="238"/>
      <c r="D1085" s="239" t="s">
        <v>196</v>
      </c>
      <c r="E1085" s="240" t="s">
        <v>1</v>
      </c>
      <c r="F1085" s="241" t="s">
        <v>1261</v>
      </c>
      <c r="G1085" s="238"/>
      <c r="H1085" s="242">
        <v>1.8380000000000001</v>
      </c>
      <c r="I1085" s="243"/>
      <c r="J1085" s="238"/>
      <c r="K1085" s="238"/>
      <c r="L1085" s="244"/>
      <c r="M1085" s="245"/>
      <c r="N1085" s="246"/>
      <c r="O1085" s="246"/>
      <c r="P1085" s="246"/>
      <c r="Q1085" s="246"/>
      <c r="R1085" s="246"/>
      <c r="S1085" s="246"/>
      <c r="T1085" s="247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T1085" s="248" t="s">
        <v>196</v>
      </c>
      <c r="AU1085" s="248" t="s">
        <v>86</v>
      </c>
      <c r="AV1085" s="13" t="s">
        <v>86</v>
      </c>
      <c r="AW1085" s="13" t="s">
        <v>32</v>
      </c>
      <c r="AX1085" s="13" t="s">
        <v>76</v>
      </c>
      <c r="AY1085" s="248" t="s">
        <v>116</v>
      </c>
    </row>
    <row r="1086" s="13" customFormat="1">
      <c r="A1086" s="13"/>
      <c r="B1086" s="237"/>
      <c r="C1086" s="238"/>
      <c r="D1086" s="239" t="s">
        <v>196</v>
      </c>
      <c r="E1086" s="240" t="s">
        <v>1</v>
      </c>
      <c r="F1086" s="241" t="s">
        <v>1262</v>
      </c>
      <c r="G1086" s="238"/>
      <c r="H1086" s="242">
        <v>1.7250000000000001</v>
      </c>
      <c r="I1086" s="243"/>
      <c r="J1086" s="238"/>
      <c r="K1086" s="238"/>
      <c r="L1086" s="244"/>
      <c r="M1086" s="245"/>
      <c r="N1086" s="246"/>
      <c r="O1086" s="246"/>
      <c r="P1086" s="246"/>
      <c r="Q1086" s="246"/>
      <c r="R1086" s="246"/>
      <c r="S1086" s="246"/>
      <c r="T1086" s="247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248" t="s">
        <v>196</v>
      </c>
      <c r="AU1086" s="248" t="s">
        <v>86</v>
      </c>
      <c r="AV1086" s="13" t="s">
        <v>86</v>
      </c>
      <c r="AW1086" s="13" t="s">
        <v>32</v>
      </c>
      <c r="AX1086" s="13" t="s">
        <v>76</v>
      </c>
      <c r="AY1086" s="248" t="s">
        <v>116</v>
      </c>
    </row>
    <row r="1087" s="15" customFormat="1">
      <c r="A1087" s="15"/>
      <c r="B1087" s="260"/>
      <c r="C1087" s="261"/>
      <c r="D1087" s="239" t="s">
        <v>196</v>
      </c>
      <c r="E1087" s="262" t="s">
        <v>1</v>
      </c>
      <c r="F1087" s="263" t="s">
        <v>1263</v>
      </c>
      <c r="G1087" s="261"/>
      <c r="H1087" s="264">
        <v>431.132</v>
      </c>
      <c r="I1087" s="265"/>
      <c r="J1087" s="261"/>
      <c r="K1087" s="261"/>
      <c r="L1087" s="266"/>
      <c r="M1087" s="267"/>
      <c r="N1087" s="268"/>
      <c r="O1087" s="268"/>
      <c r="P1087" s="268"/>
      <c r="Q1087" s="268"/>
      <c r="R1087" s="268"/>
      <c r="S1087" s="268"/>
      <c r="T1087" s="269"/>
      <c r="U1087" s="15"/>
      <c r="V1087" s="15"/>
      <c r="W1087" s="15"/>
      <c r="X1087" s="15"/>
      <c r="Y1087" s="15"/>
      <c r="Z1087" s="15"/>
      <c r="AA1087" s="15"/>
      <c r="AB1087" s="15"/>
      <c r="AC1087" s="15"/>
      <c r="AD1087" s="15"/>
      <c r="AE1087" s="15"/>
      <c r="AT1087" s="270" t="s">
        <v>196</v>
      </c>
      <c r="AU1087" s="270" t="s">
        <v>86</v>
      </c>
      <c r="AV1087" s="15" t="s">
        <v>119</v>
      </c>
      <c r="AW1087" s="15" t="s">
        <v>32</v>
      </c>
      <c r="AX1087" s="15" t="s">
        <v>76</v>
      </c>
      <c r="AY1087" s="270" t="s">
        <v>116</v>
      </c>
    </row>
    <row r="1088" s="13" customFormat="1">
      <c r="A1088" s="13"/>
      <c r="B1088" s="237"/>
      <c r="C1088" s="238"/>
      <c r="D1088" s="239" t="s">
        <v>196</v>
      </c>
      <c r="E1088" s="240" t="s">
        <v>1</v>
      </c>
      <c r="F1088" s="241" t="s">
        <v>1264</v>
      </c>
      <c r="G1088" s="238"/>
      <c r="H1088" s="242">
        <v>79.924000000000007</v>
      </c>
      <c r="I1088" s="243"/>
      <c r="J1088" s="238"/>
      <c r="K1088" s="238"/>
      <c r="L1088" s="244"/>
      <c r="M1088" s="245"/>
      <c r="N1088" s="246"/>
      <c r="O1088" s="246"/>
      <c r="P1088" s="246"/>
      <c r="Q1088" s="246"/>
      <c r="R1088" s="246"/>
      <c r="S1088" s="246"/>
      <c r="T1088" s="247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48" t="s">
        <v>196</v>
      </c>
      <c r="AU1088" s="248" t="s">
        <v>86</v>
      </c>
      <c r="AV1088" s="13" t="s">
        <v>86</v>
      </c>
      <c r="AW1088" s="13" t="s">
        <v>32</v>
      </c>
      <c r="AX1088" s="13" t="s">
        <v>76</v>
      </c>
      <c r="AY1088" s="248" t="s">
        <v>116</v>
      </c>
    </row>
    <row r="1089" s="13" customFormat="1">
      <c r="A1089" s="13"/>
      <c r="B1089" s="237"/>
      <c r="C1089" s="238"/>
      <c r="D1089" s="239" t="s">
        <v>196</v>
      </c>
      <c r="E1089" s="240" t="s">
        <v>1</v>
      </c>
      <c r="F1089" s="241" t="s">
        <v>538</v>
      </c>
      <c r="G1089" s="238"/>
      <c r="H1089" s="242">
        <v>-3.9359999999999999</v>
      </c>
      <c r="I1089" s="243"/>
      <c r="J1089" s="238"/>
      <c r="K1089" s="238"/>
      <c r="L1089" s="244"/>
      <c r="M1089" s="245"/>
      <c r="N1089" s="246"/>
      <c r="O1089" s="246"/>
      <c r="P1089" s="246"/>
      <c r="Q1089" s="246"/>
      <c r="R1089" s="246"/>
      <c r="S1089" s="246"/>
      <c r="T1089" s="247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48" t="s">
        <v>196</v>
      </c>
      <c r="AU1089" s="248" t="s">
        <v>86</v>
      </c>
      <c r="AV1089" s="13" t="s">
        <v>86</v>
      </c>
      <c r="AW1089" s="13" t="s">
        <v>32</v>
      </c>
      <c r="AX1089" s="13" t="s">
        <v>76</v>
      </c>
      <c r="AY1089" s="248" t="s">
        <v>116</v>
      </c>
    </row>
    <row r="1090" s="13" customFormat="1">
      <c r="A1090" s="13"/>
      <c r="B1090" s="237"/>
      <c r="C1090" s="238"/>
      <c r="D1090" s="239" t="s">
        <v>196</v>
      </c>
      <c r="E1090" s="240" t="s">
        <v>1</v>
      </c>
      <c r="F1090" s="241" t="s">
        <v>1240</v>
      </c>
      <c r="G1090" s="238"/>
      <c r="H1090" s="242">
        <v>1.9319999999999999</v>
      </c>
      <c r="I1090" s="243"/>
      <c r="J1090" s="238"/>
      <c r="K1090" s="238"/>
      <c r="L1090" s="244"/>
      <c r="M1090" s="245"/>
      <c r="N1090" s="246"/>
      <c r="O1090" s="246"/>
      <c r="P1090" s="246"/>
      <c r="Q1090" s="246"/>
      <c r="R1090" s="246"/>
      <c r="S1090" s="246"/>
      <c r="T1090" s="247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48" t="s">
        <v>196</v>
      </c>
      <c r="AU1090" s="248" t="s">
        <v>86</v>
      </c>
      <c r="AV1090" s="13" t="s">
        <v>86</v>
      </c>
      <c r="AW1090" s="13" t="s">
        <v>32</v>
      </c>
      <c r="AX1090" s="13" t="s">
        <v>76</v>
      </c>
      <c r="AY1090" s="248" t="s">
        <v>116</v>
      </c>
    </row>
    <row r="1091" s="13" customFormat="1">
      <c r="A1091" s="13"/>
      <c r="B1091" s="237"/>
      <c r="C1091" s="238"/>
      <c r="D1091" s="239" t="s">
        <v>196</v>
      </c>
      <c r="E1091" s="240" t="s">
        <v>1</v>
      </c>
      <c r="F1091" s="241" t="s">
        <v>1241</v>
      </c>
      <c r="G1091" s="238"/>
      <c r="H1091" s="242">
        <v>-2.8559999999999999</v>
      </c>
      <c r="I1091" s="243"/>
      <c r="J1091" s="238"/>
      <c r="K1091" s="238"/>
      <c r="L1091" s="244"/>
      <c r="M1091" s="245"/>
      <c r="N1091" s="246"/>
      <c r="O1091" s="246"/>
      <c r="P1091" s="246"/>
      <c r="Q1091" s="246"/>
      <c r="R1091" s="246"/>
      <c r="S1091" s="246"/>
      <c r="T1091" s="247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T1091" s="248" t="s">
        <v>196</v>
      </c>
      <c r="AU1091" s="248" t="s">
        <v>86</v>
      </c>
      <c r="AV1091" s="13" t="s">
        <v>86</v>
      </c>
      <c r="AW1091" s="13" t="s">
        <v>32</v>
      </c>
      <c r="AX1091" s="13" t="s">
        <v>76</v>
      </c>
      <c r="AY1091" s="248" t="s">
        <v>116</v>
      </c>
    </row>
    <row r="1092" s="13" customFormat="1">
      <c r="A1092" s="13"/>
      <c r="B1092" s="237"/>
      <c r="C1092" s="238"/>
      <c r="D1092" s="239" t="s">
        <v>196</v>
      </c>
      <c r="E1092" s="240" t="s">
        <v>1</v>
      </c>
      <c r="F1092" s="241" t="s">
        <v>1242</v>
      </c>
      <c r="G1092" s="238"/>
      <c r="H1092" s="242">
        <v>1.7969999999999999</v>
      </c>
      <c r="I1092" s="243"/>
      <c r="J1092" s="238"/>
      <c r="K1092" s="238"/>
      <c r="L1092" s="244"/>
      <c r="M1092" s="245"/>
      <c r="N1092" s="246"/>
      <c r="O1092" s="246"/>
      <c r="P1092" s="246"/>
      <c r="Q1092" s="246"/>
      <c r="R1092" s="246"/>
      <c r="S1092" s="246"/>
      <c r="T1092" s="247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48" t="s">
        <v>196</v>
      </c>
      <c r="AU1092" s="248" t="s">
        <v>86</v>
      </c>
      <c r="AV1092" s="13" t="s">
        <v>86</v>
      </c>
      <c r="AW1092" s="13" t="s">
        <v>32</v>
      </c>
      <c r="AX1092" s="13" t="s">
        <v>76</v>
      </c>
      <c r="AY1092" s="248" t="s">
        <v>116</v>
      </c>
    </row>
    <row r="1093" s="13" customFormat="1">
      <c r="A1093" s="13"/>
      <c r="B1093" s="237"/>
      <c r="C1093" s="238"/>
      <c r="D1093" s="239" t="s">
        <v>196</v>
      </c>
      <c r="E1093" s="240" t="s">
        <v>1</v>
      </c>
      <c r="F1093" s="241" t="s">
        <v>496</v>
      </c>
      <c r="G1093" s="238"/>
      <c r="H1093" s="242">
        <v>-4.7279999999999998</v>
      </c>
      <c r="I1093" s="243"/>
      <c r="J1093" s="238"/>
      <c r="K1093" s="238"/>
      <c r="L1093" s="244"/>
      <c r="M1093" s="245"/>
      <c r="N1093" s="246"/>
      <c r="O1093" s="246"/>
      <c r="P1093" s="246"/>
      <c r="Q1093" s="246"/>
      <c r="R1093" s="246"/>
      <c r="S1093" s="246"/>
      <c r="T1093" s="247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248" t="s">
        <v>196</v>
      </c>
      <c r="AU1093" s="248" t="s">
        <v>86</v>
      </c>
      <c r="AV1093" s="13" t="s">
        <v>86</v>
      </c>
      <c r="AW1093" s="13" t="s">
        <v>32</v>
      </c>
      <c r="AX1093" s="13" t="s">
        <v>76</v>
      </c>
      <c r="AY1093" s="248" t="s">
        <v>116</v>
      </c>
    </row>
    <row r="1094" s="13" customFormat="1">
      <c r="A1094" s="13"/>
      <c r="B1094" s="237"/>
      <c r="C1094" s="238"/>
      <c r="D1094" s="239" t="s">
        <v>196</v>
      </c>
      <c r="E1094" s="240" t="s">
        <v>1</v>
      </c>
      <c r="F1094" s="241" t="s">
        <v>497</v>
      </c>
      <c r="G1094" s="238"/>
      <c r="H1094" s="242">
        <v>-2.6600000000000001</v>
      </c>
      <c r="I1094" s="243"/>
      <c r="J1094" s="238"/>
      <c r="K1094" s="238"/>
      <c r="L1094" s="244"/>
      <c r="M1094" s="245"/>
      <c r="N1094" s="246"/>
      <c r="O1094" s="246"/>
      <c r="P1094" s="246"/>
      <c r="Q1094" s="246"/>
      <c r="R1094" s="246"/>
      <c r="S1094" s="246"/>
      <c r="T1094" s="247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48" t="s">
        <v>196</v>
      </c>
      <c r="AU1094" s="248" t="s">
        <v>86</v>
      </c>
      <c r="AV1094" s="13" t="s">
        <v>86</v>
      </c>
      <c r="AW1094" s="13" t="s">
        <v>32</v>
      </c>
      <c r="AX1094" s="13" t="s">
        <v>76</v>
      </c>
      <c r="AY1094" s="248" t="s">
        <v>116</v>
      </c>
    </row>
    <row r="1095" s="13" customFormat="1">
      <c r="A1095" s="13"/>
      <c r="B1095" s="237"/>
      <c r="C1095" s="238"/>
      <c r="D1095" s="239" t="s">
        <v>196</v>
      </c>
      <c r="E1095" s="240" t="s">
        <v>1</v>
      </c>
      <c r="F1095" s="241" t="s">
        <v>1243</v>
      </c>
      <c r="G1095" s="238"/>
      <c r="H1095" s="242">
        <v>1.1399999999999999</v>
      </c>
      <c r="I1095" s="243"/>
      <c r="J1095" s="238"/>
      <c r="K1095" s="238"/>
      <c r="L1095" s="244"/>
      <c r="M1095" s="245"/>
      <c r="N1095" s="246"/>
      <c r="O1095" s="246"/>
      <c r="P1095" s="246"/>
      <c r="Q1095" s="246"/>
      <c r="R1095" s="246"/>
      <c r="S1095" s="246"/>
      <c r="T1095" s="247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48" t="s">
        <v>196</v>
      </c>
      <c r="AU1095" s="248" t="s">
        <v>86</v>
      </c>
      <c r="AV1095" s="13" t="s">
        <v>86</v>
      </c>
      <c r="AW1095" s="13" t="s">
        <v>32</v>
      </c>
      <c r="AX1095" s="13" t="s">
        <v>76</v>
      </c>
      <c r="AY1095" s="248" t="s">
        <v>116</v>
      </c>
    </row>
    <row r="1096" s="13" customFormat="1">
      <c r="A1096" s="13"/>
      <c r="B1096" s="237"/>
      <c r="C1096" s="238"/>
      <c r="D1096" s="239" t="s">
        <v>196</v>
      </c>
      <c r="E1096" s="240" t="s">
        <v>1</v>
      </c>
      <c r="F1096" s="241" t="s">
        <v>1244</v>
      </c>
      <c r="G1096" s="238"/>
      <c r="H1096" s="242">
        <v>4.4089999999999998</v>
      </c>
      <c r="I1096" s="243"/>
      <c r="J1096" s="238"/>
      <c r="K1096" s="238"/>
      <c r="L1096" s="244"/>
      <c r="M1096" s="245"/>
      <c r="N1096" s="246"/>
      <c r="O1096" s="246"/>
      <c r="P1096" s="246"/>
      <c r="Q1096" s="246"/>
      <c r="R1096" s="246"/>
      <c r="S1096" s="246"/>
      <c r="T1096" s="247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248" t="s">
        <v>196</v>
      </c>
      <c r="AU1096" s="248" t="s">
        <v>86</v>
      </c>
      <c r="AV1096" s="13" t="s">
        <v>86</v>
      </c>
      <c r="AW1096" s="13" t="s">
        <v>32</v>
      </c>
      <c r="AX1096" s="13" t="s">
        <v>76</v>
      </c>
      <c r="AY1096" s="248" t="s">
        <v>116</v>
      </c>
    </row>
    <row r="1097" s="13" customFormat="1">
      <c r="A1097" s="13"/>
      <c r="B1097" s="237"/>
      <c r="C1097" s="238"/>
      <c r="D1097" s="239" t="s">
        <v>196</v>
      </c>
      <c r="E1097" s="240" t="s">
        <v>1</v>
      </c>
      <c r="F1097" s="241" t="s">
        <v>1265</v>
      </c>
      <c r="G1097" s="238"/>
      <c r="H1097" s="242">
        <v>47.700000000000003</v>
      </c>
      <c r="I1097" s="243"/>
      <c r="J1097" s="238"/>
      <c r="K1097" s="238"/>
      <c r="L1097" s="244"/>
      <c r="M1097" s="245"/>
      <c r="N1097" s="246"/>
      <c r="O1097" s="246"/>
      <c r="P1097" s="246"/>
      <c r="Q1097" s="246"/>
      <c r="R1097" s="246"/>
      <c r="S1097" s="246"/>
      <c r="T1097" s="247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48" t="s">
        <v>196</v>
      </c>
      <c r="AU1097" s="248" t="s">
        <v>86</v>
      </c>
      <c r="AV1097" s="13" t="s">
        <v>86</v>
      </c>
      <c r="AW1097" s="13" t="s">
        <v>32</v>
      </c>
      <c r="AX1097" s="13" t="s">
        <v>76</v>
      </c>
      <c r="AY1097" s="248" t="s">
        <v>116</v>
      </c>
    </row>
    <row r="1098" s="13" customFormat="1">
      <c r="A1098" s="13"/>
      <c r="B1098" s="237"/>
      <c r="C1098" s="238"/>
      <c r="D1098" s="239" t="s">
        <v>196</v>
      </c>
      <c r="E1098" s="240" t="s">
        <v>1</v>
      </c>
      <c r="F1098" s="241" t="s">
        <v>1246</v>
      </c>
      <c r="G1098" s="238"/>
      <c r="H1098" s="242">
        <v>-6.3040000000000003</v>
      </c>
      <c r="I1098" s="243"/>
      <c r="J1098" s="238"/>
      <c r="K1098" s="238"/>
      <c r="L1098" s="244"/>
      <c r="M1098" s="245"/>
      <c r="N1098" s="246"/>
      <c r="O1098" s="246"/>
      <c r="P1098" s="246"/>
      <c r="Q1098" s="246"/>
      <c r="R1098" s="246"/>
      <c r="S1098" s="246"/>
      <c r="T1098" s="247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48" t="s">
        <v>196</v>
      </c>
      <c r="AU1098" s="248" t="s">
        <v>86</v>
      </c>
      <c r="AV1098" s="13" t="s">
        <v>86</v>
      </c>
      <c r="AW1098" s="13" t="s">
        <v>32</v>
      </c>
      <c r="AX1098" s="13" t="s">
        <v>76</v>
      </c>
      <c r="AY1098" s="248" t="s">
        <v>116</v>
      </c>
    </row>
    <row r="1099" s="13" customFormat="1">
      <c r="A1099" s="13"/>
      <c r="B1099" s="237"/>
      <c r="C1099" s="238"/>
      <c r="D1099" s="239" t="s">
        <v>196</v>
      </c>
      <c r="E1099" s="240" t="s">
        <v>1</v>
      </c>
      <c r="F1099" s="241" t="s">
        <v>1247</v>
      </c>
      <c r="G1099" s="238"/>
      <c r="H1099" s="242">
        <v>-3.5459999999999998</v>
      </c>
      <c r="I1099" s="243"/>
      <c r="J1099" s="238"/>
      <c r="K1099" s="238"/>
      <c r="L1099" s="244"/>
      <c r="M1099" s="245"/>
      <c r="N1099" s="246"/>
      <c r="O1099" s="246"/>
      <c r="P1099" s="246"/>
      <c r="Q1099" s="246"/>
      <c r="R1099" s="246"/>
      <c r="S1099" s="246"/>
      <c r="T1099" s="247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48" t="s">
        <v>196</v>
      </c>
      <c r="AU1099" s="248" t="s">
        <v>86</v>
      </c>
      <c r="AV1099" s="13" t="s">
        <v>86</v>
      </c>
      <c r="AW1099" s="13" t="s">
        <v>32</v>
      </c>
      <c r="AX1099" s="13" t="s">
        <v>76</v>
      </c>
      <c r="AY1099" s="248" t="s">
        <v>116</v>
      </c>
    </row>
    <row r="1100" s="13" customFormat="1">
      <c r="A1100" s="13"/>
      <c r="B1100" s="237"/>
      <c r="C1100" s="238"/>
      <c r="D1100" s="239" t="s">
        <v>196</v>
      </c>
      <c r="E1100" s="240" t="s">
        <v>1</v>
      </c>
      <c r="F1100" s="241" t="s">
        <v>1248</v>
      </c>
      <c r="G1100" s="238"/>
      <c r="H1100" s="242">
        <v>2.1200000000000001</v>
      </c>
      <c r="I1100" s="243"/>
      <c r="J1100" s="238"/>
      <c r="K1100" s="238"/>
      <c r="L1100" s="244"/>
      <c r="M1100" s="245"/>
      <c r="N1100" s="246"/>
      <c r="O1100" s="246"/>
      <c r="P1100" s="246"/>
      <c r="Q1100" s="246"/>
      <c r="R1100" s="246"/>
      <c r="S1100" s="246"/>
      <c r="T1100" s="247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248" t="s">
        <v>196</v>
      </c>
      <c r="AU1100" s="248" t="s">
        <v>86</v>
      </c>
      <c r="AV1100" s="13" t="s">
        <v>86</v>
      </c>
      <c r="AW1100" s="13" t="s">
        <v>32</v>
      </c>
      <c r="AX1100" s="13" t="s">
        <v>76</v>
      </c>
      <c r="AY1100" s="248" t="s">
        <v>116</v>
      </c>
    </row>
    <row r="1101" s="13" customFormat="1">
      <c r="A1101" s="13"/>
      <c r="B1101" s="237"/>
      <c r="C1101" s="238"/>
      <c r="D1101" s="239" t="s">
        <v>196</v>
      </c>
      <c r="E1101" s="240" t="s">
        <v>1</v>
      </c>
      <c r="F1101" s="241" t="s">
        <v>1266</v>
      </c>
      <c r="G1101" s="238"/>
      <c r="H1101" s="242">
        <v>62.116</v>
      </c>
      <c r="I1101" s="243"/>
      <c r="J1101" s="238"/>
      <c r="K1101" s="238"/>
      <c r="L1101" s="244"/>
      <c r="M1101" s="245"/>
      <c r="N1101" s="246"/>
      <c r="O1101" s="246"/>
      <c r="P1101" s="246"/>
      <c r="Q1101" s="246"/>
      <c r="R1101" s="246"/>
      <c r="S1101" s="246"/>
      <c r="T1101" s="247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48" t="s">
        <v>196</v>
      </c>
      <c r="AU1101" s="248" t="s">
        <v>86</v>
      </c>
      <c r="AV1101" s="13" t="s">
        <v>86</v>
      </c>
      <c r="AW1101" s="13" t="s">
        <v>32</v>
      </c>
      <c r="AX1101" s="13" t="s">
        <v>76</v>
      </c>
      <c r="AY1101" s="248" t="s">
        <v>116</v>
      </c>
    </row>
    <row r="1102" s="13" customFormat="1">
      <c r="A1102" s="13"/>
      <c r="B1102" s="237"/>
      <c r="C1102" s="238"/>
      <c r="D1102" s="239" t="s">
        <v>196</v>
      </c>
      <c r="E1102" s="240" t="s">
        <v>1</v>
      </c>
      <c r="F1102" s="241" t="s">
        <v>819</v>
      </c>
      <c r="G1102" s="238"/>
      <c r="H1102" s="242">
        <v>-3.1520000000000001</v>
      </c>
      <c r="I1102" s="243"/>
      <c r="J1102" s="238"/>
      <c r="K1102" s="238"/>
      <c r="L1102" s="244"/>
      <c r="M1102" s="245"/>
      <c r="N1102" s="246"/>
      <c r="O1102" s="246"/>
      <c r="P1102" s="246"/>
      <c r="Q1102" s="246"/>
      <c r="R1102" s="246"/>
      <c r="S1102" s="246"/>
      <c r="T1102" s="247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T1102" s="248" t="s">
        <v>196</v>
      </c>
      <c r="AU1102" s="248" t="s">
        <v>86</v>
      </c>
      <c r="AV1102" s="13" t="s">
        <v>86</v>
      </c>
      <c r="AW1102" s="13" t="s">
        <v>32</v>
      </c>
      <c r="AX1102" s="13" t="s">
        <v>76</v>
      </c>
      <c r="AY1102" s="248" t="s">
        <v>116</v>
      </c>
    </row>
    <row r="1103" s="13" customFormat="1">
      <c r="A1103" s="13"/>
      <c r="B1103" s="237"/>
      <c r="C1103" s="238"/>
      <c r="D1103" s="239" t="s">
        <v>196</v>
      </c>
      <c r="E1103" s="240" t="s">
        <v>1</v>
      </c>
      <c r="F1103" s="241" t="s">
        <v>1247</v>
      </c>
      <c r="G1103" s="238"/>
      <c r="H1103" s="242">
        <v>-3.5459999999999998</v>
      </c>
      <c r="I1103" s="243"/>
      <c r="J1103" s="238"/>
      <c r="K1103" s="238"/>
      <c r="L1103" s="244"/>
      <c r="M1103" s="245"/>
      <c r="N1103" s="246"/>
      <c r="O1103" s="246"/>
      <c r="P1103" s="246"/>
      <c r="Q1103" s="246"/>
      <c r="R1103" s="246"/>
      <c r="S1103" s="246"/>
      <c r="T1103" s="247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T1103" s="248" t="s">
        <v>196</v>
      </c>
      <c r="AU1103" s="248" t="s">
        <v>86</v>
      </c>
      <c r="AV1103" s="13" t="s">
        <v>86</v>
      </c>
      <c r="AW1103" s="13" t="s">
        <v>32</v>
      </c>
      <c r="AX1103" s="13" t="s">
        <v>76</v>
      </c>
      <c r="AY1103" s="248" t="s">
        <v>116</v>
      </c>
    </row>
    <row r="1104" s="13" customFormat="1">
      <c r="A1104" s="13"/>
      <c r="B1104" s="237"/>
      <c r="C1104" s="238"/>
      <c r="D1104" s="239" t="s">
        <v>196</v>
      </c>
      <c r="E1104" s="240" t="s">
        <v>1</v>
      </c>
      <c r="F1104" s="241" t="s">
        <v>535</v>
      </c>
      <c r="G1104" s="238"/>
      <c r="H1104" s="242">
        <v>-0.91000000000000003</v>
      </c>
      <c r="I1104" s="243"/>
      <c r="J1104" s="238"/>
      <c r="K1104" s="238"/>
      <c r="L1104" s="244"/>
      <c r="M1104" s="245"/>
      <c r="N1104" s="246"/>
      <c r="O1104" s="246"/>
      <c r="P1104" s="246"/>
      <c r="Q1104" s="246"/>
      <c r="R1104" s="246"/>
      <c r="S1104" s="246"/>
      <c r="T1104" s="247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248" t="s">
        <v>196</v>
      </c>
      <c r="AU1104" s="248" t="s">
        <v>86</v>
      </c>
      <c r="AV1104" s="13" t="s">
        <v>86</v>
      </c>
      <c r="AW1104" s="13" t="s">
        <v>32</v>
      </c>
      <c r="AX1104" s="13" t="s">
        <v>76</v>
      </c>
      <c r="AY1104" s="248" t="s">
        <v>116</v>
      </c>
    </row>
    <row r="1105" s="13" customFormat="1">
      <c r="A1105" s="13"/>
      <c r="B1105" s="237"/>
      <c r="C1105" s="238"/>
      <c r="D1105" s="239" t="s">
        <v>196</v>
      </c>
      <c r="E1105" s="240" t="s">
        <v>1</v>
      </c>
      <c r="F1105" s="241" t="s">
        <v>1250</v>
      </c>
      <c r="G1105" s="238"/>
      <c r="H1105" s="242">
        <v>0.67500000000000004</v>
      </c>
      <c r="I1105" s="243"/>
      <c r="J1105" s="238"/>
      <c r="K1105" s="238"/>
      <c r="L1105" s="244"/>
      <c r="M1105" s="245"/>
      <c r="N1105" s="246"/>
      <c r="O1105" s="246"/>
      <c r="P1105" s="246"/>
      <c r="Q1105" s="246"/>
      <c r="R1105" s="246"/>
      <c r="S1105" s="246"/>
      <c r="T1105" s="247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48" t="s">
        <v>196</v>
      </c>
      <c r="AU1105" s="248" t="s">
        <v>86</v>
      </c>
      <c r="AV1105" s="13" t="s">
        <v>86</v>
      </c>
      <c r="AW1105" s="13" t="s">
        <v>32</v>
      </c>
      <c r="AX1105" s="13" t="s">
        <v>76</v>
      </c>
      <c r="AY1105" s="248" t="s">
        <v>116</v>
      </c>
    </row>
    <row r="1106" s="13" customFormat="1">
      <c r="A1106" s="13"/>
      <c r="B1106" s="237"/>
      <c r="C1106" s="238"/>
      <c r="D1106" s="239" t="s">
        <v>196</v>
      </c>
      <c r="E1106" s="240" t="s">
        <v>1</v>
      </c>
      <c r="F1106" s="241" t="s">
        <v>545</v>
      </c>
      <c r="G1106" s="238"/>
      <c r="H1106" s="242">
        <v>-0.878</v>
      </c>
      <c r="I1106" s="243"/>
      <c r="J1106" s="238"/>
      <c r="K1106" s="238"/>
      <c r="L1106" s="244"/>
      <c r="M1106" s="245"/>
      <c r="N1106" s="246"/>
      <c r="O1106" s="246"/>
      <c r="P1106" s="246"/>
      <c r="Q1106" s="246"/>
      <c r="R1106" s="246"/>
      <c r="S1106" s="246"/>
      <c r="T1106" s="247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T1106" s="248" t="s">
        <v>196</v>
      </c>
      <c r="AU1106" s="248" t="s">
        <v>86</v>
      </c>
      <c r="AV1106" s="13" t="s">
        <v>86</v>
      </c>
      <c r="AW1106" s="13" t="s">
        <v>32</v>
      </c>
      <c r="AX1106" s="13" t="s">
        <v>76</v>
      </c>
      <c r="AY1106" s="248" t="s">
        <v>116</v>
      </c>
    </row>
    <row r="1107" s="13" customFormat="1">
      <c r="A1107" s="13"/>
      <c r="B1107" s="237"/>
      <c r="C1107" s="238"/>
      <c r="D1107" s="239" t="s">
        <v>196</v>
      </c>
      <c r="E1107" s="240" t="s">
        <v>1</v>
      </c>
      <c r="F1107" s="241" t="s">
        <v>1251</v>
      </c>
      <c r="G1107" s="238"/>
      <c r="H1107" s="242">
        <v>1.325</v>
      </c>
      <c r="I1107" s="243"/>
      <c r="J1107" s="238"/>
      <c r="K1107" s="238"/>
      <c r="L1107" s="244"/>
      <c r="M1107" s="245"/>
      <c r="N1107" s="246"/>
      <c r="O1107" s="246"/>
      <c r="P1107" s="246"/>
      <c r="Q1107" s="246"/>
      <c r="R1107" s="246"/>
      <c r="S1107" s="246"/>
      <c r="T1107" s="247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T1107" s="248" t="s">
        <v>196</v>
      </c>
      <c r="AU1107" s="248" t="s">
        <v>86</v>
      </c>
      <c r="AV1107" s="13" t="s">
        <v>86</v>
      </c>
      <c r="AW1107" s="13" t="s">
        <v>32</v>
      </c>
      <c r="AX1107" s="13" t="s">
        <v>76</v>
      </c>
      <c r="AY1107" s="248" t="s">
        <v>116</v>
      </c>
    </row>
    <row r="1108" s="13" customFormat="1">
      <c r="A1108" s="13"/>
      <c r="B1108" s="237"/>
      <c r="C1108" s="238"/>
      <c r="D1108" s="239" t="s">
        <v>196</v>
      </c>
      <c r="E1108" s="240" t="s">
        <v>1</v>
      </c>
      <c r="F1108" s="241" t="s">
        <v>1267</v>
      </c>
      <c r="G1108" s="238"/>
      <c r="H1108" s="242">
        <v>97.891000000000005</v>
      </c>
      <c r="I1108" s="243"/>
      <c r="J1108" s="238"/>
      <c r="K1108" s="238"/>
      <c r="L1108" s="244"/>
      <c r="M1108" s="245"/>
      <c r="N1108" s="246"/>
      <c r="O1108" s="246"/>
      <c r="P1108" s="246"/>
      <c r="Q1108" s="246"/>
      <c r="R1108" s="246"/>
      <c r="S1108" s="246"/>
      <c r="T1108" s="247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248" t="s">
        <v>196</v>
      </c>
      <c r="AU1108" s="248" t="s">
        <v>86</v>
      </c>
      <c r="AV1108" s="13" t="s">
        <v>86</v>
      </c>
      <c r="AW1108" s="13" t="s">
        <v>32</v>
      </c>
      <c r="AX1108" s="13" t="s">
        <v>76</v>
      </c>
      <c r="AY1108" s="248" t="s">
        <v>116</v>
      </c>
    </row>
    <row r="1109" s="13" customFormat="1">
      <c r="A1109" s="13"/>
      <c r="B1109" s="237"/>
      <c r="C1109" s="238"/>
      <c r="D1109" s="239" t="s">
        <v>196</v>
      </c>
      <c r="E1109" s="240" t="s">
        <v>1</v>
      </c>
      <c r="F1109" s="241" t="s">
        <v>819</v>
      </c>
      <c r="G1109" s="238"/>
      <c r="H1109" s="242">
        <v>-3.1520000000000001</v>
      </c>
      <c r="I1109" s="243"/>
      <c r="J1109" s="238"/>
      <c r="K1109" s="238"/>
      <c r="L1109" s="244"/>
      <c r="M1109" s="245"/>
      <c r="N1109" s="246"/>
      <c r="O1109" s="246"/>
      <c r="P1109" s="246"/>
      <c r="Q1109" s="246"/>
      <c r="R1109" s="246"/>
      <c r="S1109" s="246"/>
      <c r="T1109" s="247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T1109" s="248" t="s">
        <v>196</v>
      </c>
      <c r="AU1109" s="248" t="s">
        <v>86</v>
      </c>
      <c r="AV1109" s="13" t="s">
        <v>86</v>
      </c>
      <c r="AW1109" s="13" t="s">
        <v>32</v>
      </c>
      <c r="AX1109" s="13" t="s">
        <v>76</v>
      </c>
      <c r="AY1109" s="248" t="s">
        <v>116</v>
      </c>
    </row>
    <row r="1110" s="13" customFormat="1">
      <c r="A1110" s="13"/>
      <c r="B1110" s="237"/>
      <c r="C1110" s="238"/>
      <c r="D1110" s="239" t="s">
        <v>196</v>
      </c>
      <c r="E1110" s="240" t="s">
        <v>1</v>
      </c>
      <c r="F1110" s="241" t="s">
        <v>554</v>
      </c>
      <c r="G1110" s="238"/>
      <c r="H1110" s="242">
        <v>-9.3000000000000007</v>
      </c>
      <c r="I1110" s="243"/>
      <c r="J1110" s="238"/>
      <c r="K1110" s="238"/>
      <c r="L1110" s="244"/>
      <c r="M1110" s="245"/>
      <c r="N1110" s="246"/>
      <c r="O1110" s="246"/>
      <c r="P1110" s="246"/>
      <c r="Q1110" s="246"/>
      <c r="R1110" s="246"/>
      <c r="S1110" s="246"/>
      <c r="T1110" s="247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248" t="s">
        <v>196</v>
      </c>
      <c r="AU1110" s="248" t="s">
        <v>86</v>
      </c>
      <c r="AV1110" s="13" t="s">
        <v>86</v>
      </c>
      <c r="AW1110" s="13" t="s">
        <v>32</v>
      </c>
      <c r="AX1110" s="13" t="s">
        <v>76</v>
      </c>
      <c r="AY1110" s="248" t="s">
        <v>116</v>
      </c>
    </row>
    <row r="1111" s="13" customFormat="1">
      <c r="A1111" s="13"/>
      <c r="B1111" s="237"/>
      <c r="C1111" s="238"/>
      <c r="D1111" s="239" t="s">
        <v>196</v>
      </c>
      <c r="E1111" s="240" t="s">
        <v>1</v>
      </c>
      <c r="F1111" s="241" t="s">
        <v>1268</v>
      </c>
      <c r="G1111" s="238"/>
      <c r="H1111" s="242">
        <v>3.0499999999999998</v>
      </c>
      <c r="I1111" s="243"/>
      <c r="J1111" s="238"/>
      <c r="K1111" s="238"/>
      <c r="L1111" s="244"/>
      <c r="M1111" s="245"/>
      <c r="N1111" s="246"/>
      <c r="O1111" s="246"/>
      <c r="P1111" s="246"/>
      <c r="Q1111" s="246"/>
      <c r="R1111" s="246"/>
      <c r="S1111" s="246"/>
      <c r="T1111" s="247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48" t="s">
        <v>196</v>
      </c>
      <c r="AU1111" s="248" t="s">
        <v>86</v>
      </c>
      <c r="AV1111" s="13" t="s">
        <v>86</v>
      </c>
      <c r="AW1111" s="13" t="s">
        <v>32</v>
      </c>
      <c r="AX1111" s="13" t="s">
        <v>76</v>
      </c>
      <c r="AY1111" s="248" t="s">
        <v>116</v>
      </c>
    </row>
    <row r="1112" s="13" customFormat="1">
      <c r="A1112" s="13"/>
      <c r="B1112" s="237"/>
      <c r="C1112" s="238"/>
      <c r="D1112" s="239" t="s">
        <v>196</v>
      </c>
      <c r="E1112" s="240" t="s">
        <v>1</v>
      </c>
      <c r="F1112" s="241" t="s">
        <v>1269</v>
      </c>
      <c r="G1112" s="238"/>
      <c r="H1112" s="242">
        <v>10.603999999999999</v>
      </c>
      <c r="I1112" s="243"/>
      <c r="J1112" s="238"/>
      <c r="K1112" s="238"/>
      <c r="L1112" s="244"/>
      <c r="M1112" s="245"/>
      <c r="N1112" s="246"/>
      <c r="O1112" s="246"/>
      <c r="P1112" s="246"/>
      <c r="Q1112" s="246"/>
      <c r="R1112" s="246"/>
      <c r="S1112" s="246"/>
      <c r="T1112" s="247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48" t="s">
        <v>196</v>
      </c>
      <c r="AU1112" s="248" t="s">
        <v>86</v>
      </c>
      <c r="AV1112" s="13" t="s">
        <v>86</v>
      </c>
      <c r="AW1112" s="13" t="s">
        <v>32</v>
      </c>
      <c r="AX1112" s="13" t="s">
        <v>76</v>
      </c>
      <c r="AY1112" s="248" t="s">
        <v>116</v>
      </c>
    </row>
    <row r="1113" s="13" customFormat="1">
      <c r="A1113" s="13"/>
      <c r="B1113" s="237"/>
      <c r="C1113" s="238"/>
      <c r="D1113" s="239" t="s">
        <v>196</v>
      </c>
      <c r="E1113" s="240" t="s">
        <v>1</v>
      </c>
      <c r="F1113" s="241" t="s">
        <v>1270</v>
      </c>
      <c r="G1113" s="238"/>
      <c r="H1113" s="242">
        <v>47.700000000000003</v>
      </c>
      <c r="I1113" s="243"/>
      <c r="J1113" s="238"/>
      <c r="K1113" s="238"/>
      <c r="L1113" s="244"/>
      <c r="M1113" s="245"/>
      <c r="N1113" s="246"/>
      <c r="O1113" s="246"/>
      <c r="P1113" s="246"/>
      <c r="Q1113" s="246"/>
      <c r="R1113" s="246"/>
      <c r="S1113" s="246"/>
      <c r="T1113" s="247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T1113" s="248" t="s">
        <v>196</v>
      </c>
      <c r="AU1113" s="248" t="s">
        <v>86</v>
      </c>
      <c r="AV1113" s="13" t="s">
        <v>86</v>
      </c>
      <c r="AW1113" s="13" t="s">
        <v>32</v>
      </c>
      <c r="AX1113" s="13" t="s">
        <v>76</v>
      </c>
      <c r="AY1113" s="248" t="s">
        <v>116</v>
      </c>
    </row>
    <row r="1114" s="13" customFormat="1">
      <c r="A1114" s="13"/>
      <c r="B1114" s="237"/>
      <c r="C1114" s="238"/>
      <c r="D1114" s="239" t="s">
        <v>196</v>
      </c>
      <c r="E1114" s="240" t="s">
        <v>1</v>
      </c>
      <c r="F1114" s="241" t="s">
        <v>1257</v>
      </c>
      <c r="G1114" s="238"/>
      <c r="H1114" s="242">
        <v>-9.4559999999999995</v>
      </c>
      <c r="I1114" s="243"/>
      <c r="J1114" s="238"/>
      <c r="K1114" s="238"/>
      <c r="L1114" s="244"/>
      <c r="M1114" s="245"/>
      <c r="N1114" s="246"/>
      <c r="O1114" s="246"/>
      <c r="P1114" s="246"/>
      <c r="Q1114" s="246"/>
      <c r="R1114" s="246"/>
      <c r="S1114" s="246"/>
      <c r="T1114" s="247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48" t="s">
        <v>196</v>
      </c>
      <c r="AU1114" s="248" t="s">
        <v>86</v>
      </c>
      <c r="AV1114" s="13" t="s">
        <v>86</v>
      </c>
      <c r="AW1114" s="13" t="s">
        <v>32</v>
      </c>
      <c r="AX1114" s="13" t="s">
        <v>76</v>
      </c>
      <c r="AY1114" s="248" t="s">
        <v>116</v>
      </c>
    </row>
    <row r="1115" s="13" customFormat="1">
      <c r="A1115" s="13"/>
      <c r="B1115" s="237"/>
      <c r="C1115" s="238"/>
      <c r="D1115" s="239" t="s">
        <v>196</v>
      </c>
      <c r="E1115" s="240" t="s">
        <v>1</v>
      </c>
      <c r="F1115" s="241" t="s">
        <v>1258</v>
      </c>
      <c r="G1115" s="238"/>
      <c r="H1115" s="242">
        <v>2.0800000000000001</v>
      </c>
      <c r="I1115" s="243"/>
      <c r="J1115" s="238"/>
      <c r="K1115" s="238"/>
      <c r="L1115" s="244"/>
      <c r="M1115" s="245"/>
      <c r="N1115" s="246"/>
      <c r="O1115" s="246"/>
      <c r="P1115" s="246"/>
      <c r="Q1115" s="246"/>
      <c r="R1115" s="246"/>
      <c r="S1115" s="246"/>
      <c r="T1115" s="247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48" t="s">
        <v>196</v>
      </c>
      <c r="AU1115" s="248" t="s">
        <v>86</v>
      </c>
      <c r="AV1115" s="13" t="s">
        <v>86</v>
      </c>
      <c r="AW1115" s="13" t="s">
        <v>32</v>
      </c>
      <c r="AX1115" s="13" t="s">
        <v>76</v>
      </c>
      <c r="AY1115" s="248" t="s">
        <v>116</v>
      </c>
    </row>
    <row r="1116" s="13" customFormat="1">
      <c r="A1116" s="13"/>
      <c r="B1116" s="237"/>
      <c r="C1116" s="238"/>
      <c r="D1116" s="239" t="s">
        <v>196</v>
      </c>
      <c r="E1116" s="240" t="s">
        <v>1</v>
      </c>
      <c r="F1116" s="241" t="s">
        <v>1271</v>
      </c>
      <c r="G1116" s="238"/>
      <c r="H1116" s="242">
        <v>10.603999999999999</v>
      </c>
      <c r="I1116" s="243"/>
      <c r="J1116" s="238"/>
      <c r="K1116" s="238"/>
      <c r="L1116" s="244"/>
      <c r="M1116" s="245"/>
      <c r="N1116" s="246"/>
      <c r="O1116" s="246"/>
      <c r="P1116" s="246"/>
      <c r="Q1116" s="246"/>
      <c r="R1116" s="246"/>
      <c r="S1116" s="246"/>
      <c r="T1116" s="247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248" t="s">
        <v>196</v>
      </c>
      <c r="AU1116" s="248" t="s">
        <v>86</v>
      </c>
      <c r="AV1116" s="13" t="s">
        <v>86</v>
      </c>
      <c r="AW1116" s="13" t="s">
        <v>32</v>
      </c>
      <c r="AX1116" s="13" t="s">
        <v>76</v>
      </c>
      <c r="AY1116" s="248" t="s">
        <v>116</v>
      </c>
    </row>
    <row r="1117" s="13" customFormat="1">
      <c r="A1117" s="13"/>
      <c r="B1117" s="237"/>
      <c r="C1117" s="238"/>
      <c r="D1117" s="239" t="s">
        <v>196</v>
      </c>
      <c r="E1117" s="240" t="s">
        <v>1</v>
      </c>
      <c r="F1117" s="241" t="s">
        <v>1272</v>
      </c>
      <c r="G1117" s="238"/>
      <c r="H1117" s="242">
        <v>124.65600000000001</v>
      </c>
      <c r="I1117" s="243"/>
      <c r="J1117" s="238"/>
      <c r="K1117" s="238"/>
      <c r="L1117" s="244"/>
      <c r="M1117" s="245"/>
      <c r="N1117" s="246"/>
      <c r="O1117" s="246"/>
      <c r="P1117" s="246"/>
      <c r="Q1117" s="246"/>
      <c r="R1117" s="246"/>
      <c r="S1117" s="246"/>
      <c r="T1117" s="247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48" t="s">
        <v>196</v>
      </c>
      <c r="AU1117" s="248" t="s">
        <v>86</v>
      </c>
      <c r="AV1117" s="13" t="s">
        <v>86</v>
      </c>
      <c r="AW1117" s="13" t="s">
        <v>32</v>
      </c>
      <c r="AX1117" s="13" t="s">
        <v>76</v>
      </c>
      <c r="AY1117" s="248" t="s">
        <v>116</v>
      </c>
    </row>
    <row r="1118" s="13" customFormat="1">
      <c r="A1118" s="13"/>
      <c r="B1118" s="237"/>
      <c r="C1118" s="238"/>
      <c r="D1118" s="239" t="s">
        <v>196</v>
      </c>
      <c r="E1118" s="240" t="s">
        <v>1</v>
      </c>
      <c r="F1118" s="241" t="s">
        <v>819</v>
      </c>
      <c r="G1118" s="238"/>
      <c r="H1118" s="242">
        <v>-3.1520000000000001</v>
      </c>
      <c r="I1118" s="243"/>
      <c r="J1118" s="238"/>
      <c r="K1118" s="238"/>
      <c r="L1118" s="244"/>
      <c r="M1118" s="245"/>
      <c r="N1118" s="246"/>
      <c r="O1118" s="246"/>
      <c r="P1118" s="246"/>
      <c r="Q1118" s="246"/>
      <c r="R1118" s="246"/>
      <c r="S1118" s="246"/>
      <c r="T1118" s="247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48" t="s">
        <v>196</v>
      </c>
      <c r="AU1118" s="248" t="s">
        <v>86</v>
      </c>
      <c r="AV1118" s="13" t="s">
        <v>86</v>
      </c>
      <c r="AW1118" s="13" t="s">
        <v>32</v>
      </c>
      <c r="AX1118" s="13" t="s">
        <v>76</v>
      </c>
      <c r="AY1118" s="248" t="s">
        <v>116</v>
      </c>
    </row>
    <row r="1119" s="13" customFormat="1">
      <c r="A1119" s="13"/>
      <c r="B1119" s="237"/>
      <c r="C1119" s="238"/>
      <c r="D1119" s="239" t="s">
        <v>196</v>
      </c>
      <c r="E1119" s="240" t="s">
        <v>1</v>
      </c>
      <c r="F1119" s="241" t="s">
        <v>549</v>
      </c>
      <c r="G1119" s="238"/>
      <c r="H1119" s="242">
        <v>-5.3479999999999999</v>
      </c>
      <c r="I1119" s="243"/>
      <c r="J1119" s="238"/>
      <c r="K1119" s="238"/>
      <c r="L1119" s="244"/>
      <c r="M1119" s="245"/>
      <c r="N1119" s="246"/>
      <c r="O1119" s="246"/>
      <c r="P1119" s="246"/>
      <c r="Q1119" s="246"/>
      <c r="R1119" s="246"/>
      <c r="S1119" s="246"/>
      <c r="T1119" s="247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T1119" s="248" t="s">
        <v>196</v>
      </c>
      <c r="AU1119" s="248" t="s">
        <v>86</v>
      </c>
      <c r="AV1119" s="13" t="s">
        <v>86</v>
      </c>
      <c r="AW1119" s="13" t="s">
        <v>32</v>
      </c>
      <c r="AX1119" s="13" t="s">
        <v>76</v>
      </c>
      <c r="AY1119" s="248" t="s">
        <v>116</v>
      </c>
    </row>
    <row r="1120" s="13" customFormat="1">
      <c r="A1120" s="13"/>
      <c r="B1120" s="237"/>
      <c r="C1120" s="238"/>
      <c r="D1120" s="239" t="s">
        <v>196</v>
      </c>
      <c r="E1120" s="240" t="s">
        <v>1</v>
      </c>
      <c r="F1120" s="241" t="s">
        <v>548</v>
      </c>
      <c r="G1120" s="238"/>
      <c r="H1120" s="242">
        <v>-4.6500000000000004</v>
      </c>
      <c r="I1120" s="243"/>
      <c r="J1120" s="238"/>
      <c r="K1120" s="238"/>
      <c r="L1120" s="244"/>
      <c r="M1120" s="245"/>
      <c r="N1120" s="246"/>
      <c r="O1120" s="246"/>
      <c r="P1120" s="246"/>
      <c r="Q1120" s="246"/>
      <c r="R1120" s="246"/>
      <c r="S1120" s="246"/>
      <c r="T1120" s="247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48" t="s">
        <v>196</v>
      </c>
      <c r="AU1120" s="248" t="s">
        <v>86</v>
      </c>
      <c r="AV1120" s="13" t="s">
        <v>86</v>
      </c>
      <c r="AW1120" s="13" t="s">
        <v>32</v>
      </c>
      <c r="AX1120" s="13" t="s">
        <v>76</v>
      </c>
      <c r="AY1120" s="248" t="s">
        <v>116</v>
      </c>
    </row>
    <row r="1121" s="13" customFormat="1">
      <c r="A1121" s="13"/>
      <c r="B1121" s="237"/>
      <c r="C1121" s="238"/>
      <c r="D1121" s="239" t="s">
        <v>196</v>
      </c>
      <c r="E1121" s="240" t="s">
        <v>1</v>
      </c>
      <c r="F1121" s="241" t="s">
        <v>1273</v>
      </c>
      <c r="G1121" s="238"/>
      <c r="H1121" s="242">
        <v>1.6379999999999999</v>
      </c>
      <c r="I1121" s="243"/>
      <c r="J1121" s="238"/>
      <c r="K1121" s="238"/>
      <c r="L1121" s="244"/>
      <c r="M1121" s="245"/>
      <c r="N1121" s="246"/>
      <c r="O1121" s="246"/>
      <c r="P1121" s="246"/>
      <c r="Q1121" s="246"/>
      <c r="R1121" s="246"/>
      <c r="S1121" s="246"/>
      <c r="T1121" s="247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T1121" s="248" t="s">
        <v>196</v>
      </c>
      <c r="AU1121" s="248" t="s">
        <v>86</v>
      </c>
      <c r="AV1121" s="13" t="s">
        <v>86</v>
      </c>
      <c r="AW1121" s="13" t="s">
        <v>32</v>
      </c>
      <c r="AX1121" s="13" t="s">
        <v>76</v>
      </c>
      <c r="AY1121" s="248" t="s">
        <v>116</v>
      </c>
    </row>
    <row r="1122" s="13" customFormat="1">
      <c r="A1122" s="13"/>
      <c r="B1122" s="237"/>
      <c r="C1122" s="238"/>
      <c r="D1122" s="239" t="s">
        <v>196</v>
      </c>
      <c r="E1122" s="240" t="s">
        <v>1</v>
      </c>
      <c r="F1122" s="241" t="s">
        <v>1274</v>
      </c>
      <c r="G1122" s="238"/>
      <c r="H1122" s="242">
        <v>1.5249999999999999</v>
      </c>
      <c r="I1122" s="243"/>
      <c r="J1122" s="238"/>
      <c r="K1122" s="238"/>
      <c r="L1122" s="244"/>
      <c r="M1122" s="245"/>
      <c r="N1122" s="246"/>
      <c r="O1122" s="246"/>
      <c r="P1122" s="246"/>
      <c r="Q1122" s="246"/>
      <c r="R1122" s="246"/>
      <c r="S1122" s="246"/>
      <c r="T1122" s="247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48" t="s">
        <v>196</v>
      </c>
      <c r="AU1122" s="248" t="s">
        <v>86</v>
      </c>
      <c r="AV1122" s="13" t="s">
        <v>86</v>
      </c>
      <c r="AW1122" s="13" t="s">
        <v>32</v>
      </c>
      <c r="AX1122" s="13" t="s">
        <v>76</v>
      </c>
      <c r="AY1122" s="248" t="s">
        <v>116</v>
      </c>
    </row>
    <row r="1123" s="15" customFormat="1">
      <c r="A1123" s="15"/>
      <c r="B1123" s="260"/>
      <c r="C1123" s="261"/>
      <c r="D1123" s="239" t="s">
        <v>196</v>
      </c>
      <c r="E1123" s="262" t="s">
        <v>1</v>
      </c>
      <c r="F1123" s="263" t="s">
        <v>1275</v>
      </c>
      <c r="G1123" s="261"/>
      <c r="H1123" s="264">
        <v>435.31199999999995</v>
      </c>
      <c r="I1123" s="265"/>
      <c r="J1123" s="261"/>
      <c r="K1123" s="261"/>
      <c r="L1123" s="266"/>
      <c r="M1123" s="267"/>
      <c r="N1123" s="268"/>
      <c r="O1123" s="268"/>
      <c r="P1123" s="268"/>
      <c r="Q1123" s="268"/>
      <c r="R1123" s="268"/>
      <c r="S1123" s="268"/>
      <c r="T1123" s="269"/>
      <c r="U1123" s="15"/>
      <c r="V1123" s="15"/>
      <c r="W1123" s="15"/>
      <c r="X1123" s="15"/>
      <c r="Y1123" s="15"/>
      <c r="Z1123" s="15"/>
      <c r="AA1123" s="15"/>
      <c r="AB1123" s="15"/>
      <c r="AC1123" s="15"/>
      <c r="AD1123" s="15"/>
      <c r="AE1123" s="15"/>
      <c r="AT1123" s="270" t="s">
        <v>196</v>
      </c>
      <c r="AU1123" s="270" t="s">
        <v>86</v>
      </c>
      <c r="AV1123" s="15" t="s">
        <v>119</v>
      </c>
      <c r="AW1123" s="15" t="s">
        <v>32</v>
      </c>
      <c r="AX1123" s="15" t="s">
        <v>76</v>
      </c>
      <c r="AY1123" s="270" t="s">
        <v>116</v>
      </c>
    </row>
    <row r="1124" s="13" customFormat="1">
      <c r="A1124" s="13"/>
      <c r="B1124" s="237"/>
      <c r="C1124" s="238"/>
      <c r="D1124" s="239" t="s">
        <v>196</v>
      </c>
      <c r="E1124" s="240" t="s">
        <v>1</v>
      </c>
      <c r="F1124" s="241" t="s">
        <v>1276</v>
      </c>
      <c r="G1124" s="238"/>
      <c r="H1124" s="242">
        <v>82.337000000000003</v>
      </c>
      <c r="I1124" s="243"/>
      <c r="J1124" s="238"/>
      <c r="K1124" s="238"/>
      <c r="L1124" s="244"/>
      <c r="M1124" s="245"/>
      <c r="N1124" s="246"/>
      <c r="O1124" s="246"/>
      <c r="P1124" s="246"/>
      <c r="Q1124" s="246"/>
      <c r="R1124" s="246"/>
      <c r="S1124" s="246"/>
      <c r="T1124" s="247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48" t="s">
        <v>196</v>
      </c>
      <c r="AU1124" s="248" t="s">
        <v>86</v>
      </c>
      <c r="AV1124" s="13" t="s">
        <v>86</v>
      </c>
      <c r="AW1124" s="13" t="s">
        <v>32</v>
      </c>
      <c r="AX1124" s="13" t="s">
        <v>76</v>
      </c>
      <c r="AY1124" s="248" t="s">
        <v>116</v>
      </c>
    </row>
    <row r="1125" s="13" customFormat="1">
      <c r="A1125" s="13"/>
      <c r="B1125" s="237"/>
      <c r="C1125" s="238"/>
      <c r="D1125" s="239" t="s">
        <v>196</v>
      </c>
      <c r="E1125" s="240" t="s">
        <v>1</v>
      </c>
      <c r="F1125" s="241" t="s">
        <v>552</v>
      </c>
      <c r="G1125" s="238"/>
      <c r="H1125" s="242">
        <v>-2.6400000000000001</v>
      </c>
      <c r="I1125" s="243"/>
      <c r="J1125" s="238"/>
      <c r="K1125" s="238"/>
      <c r="L1125" s="244"/>
      <c r="M1125" s="245"/>
      <c r="N1125" s="246"/>
      <c r="O1125" s="246"/>
      <c r="P1125" s="246"/>
      <c r="Q1125" s="246"/>
      <c r="R1125" s="246"/>
      <c r="S1125" s="246"/>
      <c r="T1125" s="247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248" t="s">
        <v>196</v>
      </c>
      <c r="AU1125" s="248" t="s">
        <v>86</v>
      </c>
      <c r="AV1125" s="13" t="s">
        <v>86</v>
      </c>
      <c r="AW1125" s="13" t="s">
        <v>32</v>
      </c>
      <c r="AX1125" s="13" t="s">
        <v>76</v>
      </c>
      <c r="AY1125" s="248" t="s">
        <v>116</v>
      </c>
    </row>
    <row r="1126" s="13" customFormat="1">
      <c r="A1126" s="13"/>
      <c r="B1126" s="237"/>
      <c r="C1126" s="238"/>
      <c r="D1126" s="239" t="s">
        <v>196</v>
      </c>
      <c r="E1126" s="240" t="s">
        <v>1</v>
      </c>
      <c r="F1126" s="241" t="s">
        <v>1277</v>
      </c>
      <c r="G1126" s="238"/>
      <c r="H1126" s="242">
        <v>1.77</v>
      </c>
      <c r="I1126" s="243"/>
      <c r="J1126" s="238"/>
      <c r="K1126" s="238"/>
      <c r="L1126" s="244"/>
      <c r="M1126" s="245"/>
      <c r="N1126" s="246"/>
      <c r="O1126" s="246"/>
      <c r="P1126" s="246"/>
      <c r="Q1126" s="246"/>
      <c r="R1126" s="246"/>
      <c r="S1126" s="246"/>
      <c r="T1126" s="247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48" t="s">
        <v>196</v>
      </c>
      <c r="AU1126" s="248" t="s">
        <v>86</v>
      </c>
      <c r="AV1126" s="13" t="s">
        <v>86</v>
      </c>
      <c r="AW1126" s="13" t="s">
        <v>32</v>
      </c>
      <c r="AX1126" s="13" t="s">
        <v>76</v>
      </c>
      <c r="AY1126" s="248" t="s">
        <v>116</v>
      </c>
    </row>
    <row r="1127" s="13" customFormat="1">
      <c r="A1127" s="13"/>
      <c r="B1127" s="237"/>
      <c r="C1127" s="238"/>
      <c r="D1127" s="239" t="s">
        <v>196</v>
      </c>
      <c r="E1127" s="240" t="s">
        <v>1</v>
      </c>
      <c r="F1127" s="241" t="s">
        <v>1241</v>
      </c>
      <c r="G1127" s="238"/>
      <c r="H1127" s="242">
        <v>-2.8559999999999999</v>
      </c>
      <c r="I1127" s="243"/>
      <c r="J1127" s="238"/>
      <c r="K1127" s="238"/>
      <c r="L1127" s="244"/>
      <c r="M1127" s="245"/>
      <c r="N1127" s="246"/>
      <c r="O1127" s="246"/>
      <c r="P1127" s="246"/>
      <c r="Q1127" s="246"/>
      <c r="R1127" s="246"/>
      <c r="S1127" s="246"/>
      <c r="T1127" s="247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T1127" s="248" t="s">
        <v>196</v>
      </c>
      <c r="AU1127" s="248" t="s">
        <v>86</v>
      </c>
      <c r="AV1127" s="13" t="s">
        <v>86</v>
      </c>
      <c r="AW1127" s="13" t="s">
        <v>32</v>
      </c>
      <c r="AX1127" s="13" t="s">
        <v>76</v>
      </c>
      <c r="AY1127" s="248" t="s">
        <v>116</v>
      </c>
    </row>
    <row r="1128" s="13" customFormat="1">
      <c r="A1128" s="13"/>
      <c r="B1128" s="237"/>
      <c r="C1128" s="238"/>
      <c r="D1128" s="239" t="s">
        <v>196</v>
      </c>
      <c r="E1128" s="240" t="s">
        <v>1</v>
      </c>
      <c r="F1128" s="241" t="s">
        <v>1278</v>
      </c>
      <c r="G1128" s="238"/>
      <c r="H1128" s="242">
        <v>1.7969999999999999</v>
      </c>
      <c r="I1128" s="243"/>
      <c r="J1128" s="238"/>
      <c r="K1128" s="238"/>
      <c r="L1128" s="244"/>
      <c r="M1128" s="245"/>
      <c r="N1128" s="246"/>
      <c r="O1128" s="246"/>
      <c r="P1128" s="246"/>
      <c r="Q1128" s="246"/>
      <c r="R1128" s="246"/>
      <c r="S1128" s="246"/>
      <c r="T1128" s="247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48" t="s">
        <v>196</v>
      </c>
      <c r="AU1128" s="248" t="s">
        <v>86</v>
      </c>
      <c r="AV1128" s="13" t="s">
        <v>86</v>
      </c>
      <c r="AW1128" s="13" t="s">
        <v>32</v>
      </c>
      <c r="AX1128" s="13" t="s">
        <v>76</v>
      </c>
      <c r="AY1128" s="248" t="s">
        <v>116</v>
      </c>
    </row>
    <row r="1129" s="13" customFormat="1">
      <c r="A1129" s="13"/>
      <c r="B1129" s="237"/>
      <c r="C1129" s="238"/>
      <c r="D1129" s="239" t="s">
        <v>196</v>
      </c>
      <c r="E1129" s="240" t="s">
        <v>1</v>
      </c>
      <c r="F1129" s="241" t="s">
        <v>819</v>
      </c>
      <c r="G1129" s="238"/>
      <c r="H1129" s="242">
        <v>-3.1520000000000001</v>
      </c>
      <c r="I1129" s="243"/>
      <c r="J1129" s="238"/>
      <c r="K1129" s="238"/>
      <c r="L1129" s="244"/>
      <c r="M1129" s="245"/>
      <c r="N1129" s="246"/>
      <c r="O1129" s="246"/>
      <c r="P1129" s="246"/>
      <c r="Q1129" s="246"/>
      <c r="R1129" s="246"/>
      <c r="S1129" s="246"/>
      <c r="T1129" s="247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48" t="s">
        <v>196</v>
      </c>
      <c r="AU1129" s="248" t="s">
        <v>86</v>
      </c>
      <c r="AV1129" s="13" t="s">
        <v>86</v>
      </c>
      <c r="AW1129" s="13" t="s">
        <v>32</v>
      </c>
      <c r="AX1129" s="13" t="s">
        <v>76</v>
      </c>
      <c r="AY1129" s="248" t="s">
        <v>116</v>
      </c>
    </row>
    <row r="1130" s="13" customFormat="1">
      <c r="A1130" s="13"/>
      <c r="B1130" s="237"/>
      <c r="C1130" s="238"/>
      <c r="D1130" s="239" t="s">
        <v>196</v>
      </c>
      <c r="E1130" s="240" t="s">
        <v>1</v>
      </c>
      <c r="F1130" s="241" t="s">
        <v>497</v>
      </c>
      <c r="G1130" s="238"/>
      <c r="H1130" s="242">
        <v>-2.6600000000000001</v>
      </c>
      <c r="I1130" s="243"/>
      <c r="J1130" s="238"/>
      <c r="K1130" s="238"/>
      <c r="L1130" s="244"/>
      <c r="M1130" s="245"/>
      <c r="N1130" s="246"/>
      <c r="O1130" s="246"/>
      <c r="P1130" s="246"/>
      <c r="Q1130" s="246"/>
      <c r="R1130" s="246"/>
      <c r="S1130" s="246"/>
      <c r="T1130" s="247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48" t="s">
        <v>196</v>
      </c>
      <c r="AU1130" s="248" t="s">
        <v>86</v>
      </c>
      <c r="AV1130" s="13" t="s">
        <v>86</v>
      </c>
      <c r="AW1130" s="13" t="s">
        <v>32</v>
      </c>
      <c r="AX1130" s="13" t="s">
        <v>76</v>
      </c>
      <c r="AY1130" s="248" t="s">
        <v>116</v>
      </c>
    </row>
    <row r="1131" s="13" customFormat="1">
      <c r="A1131" s="13"/>
      <c r="B1131" s="237"/>
      <c r="C1131" s="238"/>
      <c r="D1131" s="239" t="s">
        <v>196</v>
      </c>
      <c r="E1131" s="240" t="s">
        <v>1</v>
      </c>
      <c r="F1131" s="241" t="s">
        <v>1243</v>
      </c>
      <c r="G1131" s="238"/>
      <c r="H1131" s="242">
        <v>1.1399999999999999</v>
      </c>
      <c r="I1131" s="243"/>
      <c r="J1131" s="238"/>
      <c r="K1131" s="238"/>
      <c r="L1131" s="244"/>
      <c r="M1131" s="245"/>
      <c r="N1131" s="246"/>
      <c r="O1131" s="246"/>
      <c r="P1131" s="246"/>
      <c r="Q1131" s="246"/>
      <c r="R1131" s="246"/>
      <c r="S1131" s="246"/>
      <c r="T1131" s="247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48" t="s">
        <v>196</v>
      </c>
      <c r="AU1131" s="248" t="s">
        <v>86</v>
      </c>
      <c r="AV1131" s="13" t="s">
        <v>86</v>
      </c>
      <c r="AW1131" s="13" t="s">
        <v>32</v>
      </c>
      <c r="AX1131" s="13" t="s">
        <v>76</v>
      </c>
      <c r="AY1131" s="248" t="s">
        <v>116</v>
      </c>
    </row>
    <row r="1132" s="13" customFormat="1">
      <c r="A1132" s="13"/>
      <c r="B1132" s="237"/>
      <c r="C1132" s="238"/>
      <c r="D1132" s="239" t="s">
        <v>196</v>
      </c>
      <c r="E1132" s="240" t="s">
        <v>1</v>
      </c>
      <c r="F1132" s="241" t="s">
        <v>1279</v>
      </c>
      <c r="G1132" s="238"/>
      <c r="H1132" s="242">
        <v>22.140000000000001</v>
      </c>
      <c r="I1132" s="243"/>
      <c r="J1132" s="238"/>
      <c r="K1132" s="238"/>
      <c r="L1132" s="244"/>
      <c r="M1132" s="245"/>
      <c r="N1132" s="246"/>
      <c r="O1132" s="246"/>
      <c r="P1132" s="246"/>
      <c r="Q1132" s="246"/>
      <c r="R1132" s="246"/>
      <c r="S1132" s="246"/>
      <c r="T1132" s="247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48" t="s">
        <v>196</v>
      </c>
      <c r="AU1132" s="248" t="s">
        <v>86</v>
      </c>
      <c r="AV1132" s="13" t="s">
        <v>86</v>
      </c>
      <c r="AW1132" s="13" t="s">
        <v>32</v>
      </c>
      <c r="AX1132" s="13" t="s">
        <v>76</v>
      </c>
      <c r="AY1132" s="248" t="s">
        <v>116</v>
      </c>
    </row>
    <row r="1133" s="13" customFormat="1">
      <c r="A1133" s="13"/>
      <c r="B1133" s="237"/>
      <c r="C1133" s="238"/>
      <c r="D1133" s="239" t="s">
        <v>196</v>
      </c>
      <c r="E1133" s="240" t="s">
        <v>1</v>
      </c>
      <c r="F1133" s="241" t="s">
        <v>496</v>
      </c>
      <c r="G1133" s="238"/>
      <c r="H1133" s="242">
        <v>-4.7279999999999998</v>
      </c>
      <c r="I1133" s="243"/>
      <c r="J1133" s="238"/>
      <c r="K1133" s="238"/>
      <c r="L1133" s="244"/>
      <c r="M1133" s="245"/>
      <c r="N1133" s="246"/>
      <c r="O1133" s="246"/>
      <c r="P1133" s="246"/>
      <c r="Q1133" s="246"/>
      <c r="R1133" s="246"/>
      <c r="S1133" s="246"/>
      <c r="T1133" s="247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T1133" s="248" t="s">
        <v>196</v>
      </c>
      <c r="AU1133" s="248" t="s">
        <v>86</v>
      </c>
      <c r="AV1133" s="13" t="s">
        <v>86</v>
      </c>
      <c r="AW1133" s="13" t="s">
        <v>32</v>
      </c>
      <c r="AX1133" s="13" t="s">
        <v>76</v>
      </c>
      <c r="AY1133" s="248" t="s">
        <v>116</v>
      </c>
    </row>
    <row r="1134" s="13" customFormat="1">
      <c r="A1134" s="13"/>
      <c r="B1134" s="237"/>
      <c r="C1134" s="238"/>
      <c r="D1134" s="239" t="s">
        <v>196</v>
      </c>
      <c r="E1134" s="240" t="s">
        <v>1</v>
      </c>
      <c r="F1134" s="241" t="s">
        <v>1280</v>
      </c>
      <c r="G1134" s="238"/>
      <c r="H1134" s="242">
        <v>1.0600000000000001</v>
      </c>
      <c r="I1134" s="243"/>
      <c r="J1134" s="238"/>
      <c r="K1134" s="238"/>
      <c r="L1134" s="244"/>
      <c r="M1134" s="245"/>
      <c r="N1134" s="246"/>
      <c r="O1134" s="246"/>
      <c r="P1134" s="246"/>
      <c r="Q1134" s="246"/>
      <c r="R1134" s="246"/>
      <c r="S1134" s="246"/>
      <c r="T1134" s="247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T1134" s="248" t="s">
        <v>196</v>
      </c>
      <c r="AU1134" s="248" t="s">
        <v>86</v>
      </c>
      <c r="AV1134" s="13" t="s">
        <v>86</v>
      </c>
      <c r="AW1134" s="13" t="s">
        <v>32</v>
      </c>
      <c r="AX1134" s="13" t="s">
        <v>76</v>
      </c>
      <c r="AY1134" s="248" t="s">
        <v>116</v>
      </c>
    </row>
    <row r="1135" s="13" customFormat="1">
      <c r="A1135" s="13"/>
      <c r="B1135" s="237"/>
      <c r="C1135" s="238"/>
      <c r="D1135" s="239" t="s">
        <v>196</v>
      </c>
      <c r="E1135" s="240" t="s">
        <v>1</v>
      </c>
      <c r="F1135" s="241" t="s">
        <v>1281</v>
      </c>
      <c r="G1135" s="238"/>
      <c r="H1135" s="242">
        <v>58.012999999999998</v>
      </c>
      <c r="I1135" s="243"/>
      <c r="J1135" s="238"/>
      <c r="K1135" s="238"/>
      <c r="L1135" s="244"/>
      <c r="M1135" s="245"/>
      <c r="N1135" s="246"/>
      <c r="O1135" s="246"/>
      <c r="P1135" s="246"/>
      <c r="Q1135" s="246"/>
      <c r="R1135" s="246"/>
      <c r="S1135" s="246"/>
      <c r="T1135" s="247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T1135" s="248" t="s">
        <v>196</v>
      </c>
      <c r="AU1135" s="248" t="s">
        <v>86</v>
      </c>
      <c r="AV1135" s="13" t="s">
        <v>86</v>
      </c>
      <c r="AW1135" s="13" t="s">
        <v>32</v>
      </c>
      <c r="AX1135" s="13" t="s">
        <v>76</v>
      </c>
      <c r="AY1135" s="248" t="s">
        <v>116</v>
      </c>
    </row>
    <row r="1136" s="13" customFormat="1">
      <c r="A1136" s="13"/>
      <c r="B1136" s="237"/>
      <c r="C1136" s="238"/>
      <c r="D1136" s="239" t="s">
        <v>196</v>
      </c>
      <c r="E1136" s="240" t="s">
        <v>1</v>
      </c>
      <c r="F1136" s="241" t="s">
        <v>479</v>
      </c>
      <c r="G1136" s="238"/>
      <c r="H1136" s="242">
        <v>-1.5760000000000001</v>
      </c>
      <c r="I1136" s="243"/>
      <c r="J1136" s="238"/>
      <c r="K1136" s="238"/>
      <c r="L1136" s="244"/>
      <c r="M1136" s="245"/>
      <c r="N1136" s="246"/>
      <c r="O1136" s="246"/>
      <c r="P1136" s="246"/>
      <c r="Q1136" s="246"/>
      <c r="R1136" s="246"/>
      <c r="S1136" s="246"/>
      <c r="T1136" s="247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248" t="s">
        <v>196</v>
      </c>
      <c r="AU1136" s="248" t="s">
        <v>86</v>
      </c>
      <c r="AV1136" s="13" t="s">
        <v>86</v>
      </c>
      <c r="AW1136" s="13" t="s">
        <v>32</v>
      </c>
      <c r="AX1136" s="13" t="s">
        <v>76</v>
      </c>
      <c r="AY1136" s="248" t="s">
        <v>116</v>
      </c>
    </row>
    <row r="1137" s="13" customFormat="1">
      <c r="A1137" s="13"/>
      <c r="B1137" s="237"/>
      <c r="C1137" s="238"/>
      <c r="D1137" s="239" t="s">
        <v>196</v>
      </c>
      <c r="E1137" s="240" t="s">
        <v>1</v>
      </c>
      <c r="F1137" s="241" t="s">
        <v>545</v>
      </c>
      <c r="G1137" s="238"/>
      <c r="H1137" s="242">
        <v>-0.878</v>
      </c>
      <c r="I1137" s="243"/>
      <c r="J1137" s="238"/>
      <c r="K1137" s="238"/>
      <c r="L1137" s="244"/>
      <c r="M1137" s="245"/>
      <c r="N1137" s="246"/>
      <c r="O1137" s="246"/>
      <c r="P1137" s="246"/>
      <c r="Q1137" s="246"/>
      <c r="R1137" s="246"/>
      <c r="S1137" s="246"/>
      <c r="T1137" s="247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T1137" s="248" t="s">
        <v>196</v>
      </c>
      <c r="AU1137" s="248" t="s">
        <v>86</v>
      </c>
      <c r="AV1137" s="13" t="s">
        <v>86</v>
      </c>
      <c r="AW1137" s="13" t="s">
        <v>32</v>
      </c>
      <c r="AX1137" s="13" t="s">
        <v>76</v>
      </c>
      <c r="AY1137" s="248" t="s">
        <v>116</v>
      </c>
    </row>
    <row r="1138" s="13" customFormat="1">
      <c r="A1138" s="13"/>
      <c r="B1138" s="237"/>
      <c r="C1138" s="238"/>
      <c r="D1138" s="239" t="s">
        <v>196</v>
      </c>
      <c r="E1138" s="240" t="s">
        <v>1</v>
      </c>
      <c r="F1138" s="241" t="s">
        <v>1282</v>
      </c>
      <c r="G1138" s="238"/>
      <c r="H1138" s="242">
        <v>0.66300000000000003</v>
      </c>
      <c r="I1138" s="243"/>
      <c r="J1138" s="238"/>
      <c r="K1138" s="238"/>
      <c r="L1138" s="244"/>
      <c r="M1138" s="245"/>
      <c r="N1138" s="246"/>
      <c r="O1138" s="246"/>
      <c r="P1138" s="246"/>
      <c r="Q1138" s="246"/>
      <c r="R1138" s="246"/>
      <c r="S1138" s="246"/>
      <c r="T1138" s="247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T1138" s="248" t="s">
        <v>196</v>
      </c>
      <c r="AU1138" s="248" t="s">
        <v>86</v>
      </c>
      <c r="AV1138" s="13" t="s">
        <v>86</v>
      </c>
      <c r="AW1138" s="13" t="s">
        <v>32</v>
      </c>
      <c r="AX1138" s="13" t="s">
        <v>76</v>
      </c>
      <c r="AY1138" s="248" t="s">
        <v>116</v>
      </c>
    </row>
    <row r="1139" s="13" customFormat="1">
      <c r="A1139" s="13"/>
      <c r="B1139" s="237"/>
      <c r="C1139" s="238"/>
      <c r="D1139" s="239" t="s">
        <v>196</v>
      </c>
      <c r="E1139" s="240" t="s">
        <v>1</v>
      </c>
      <c r="F1139" s="241" t="s">
        <v>548</v>
      </c>
      <c r="G1139" s="238"/>
      <c r="H1139" s="242">
        <v>-4.6500000000000004</v>
      </c>
      <c r="I1139" s="243"/>
      <c r="J1139" s="238"/>
      <c r="K1139" s="238"/>
      <c r="L1139" s="244"/>
      <c r="M1139" s="245"/>
      <c r="N1139" s="246"/>
      <c r="O1139" s="246"/>
      <c r="P1139" s="246"/>
      <c r="Q1139" s="246"/>
      <c r="R1139" s="246"/>
      <c r="S1139" s="246"/>
      <c r="T1139" s="247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T1139" s="248" t="s">
        <v>196</v>
      </c>
      <c r="AU1139" s="248" t="s">
        <v>86</v>
      </c>
      <c r="AV1139" s="13" t="s">
        <v>86</v>
      </c>
      <c r="AW1139" s="13" t="s">
        <v>32</v>
      </c>
      <c r="AX1139" s="13" t="s">
        <v>76</v>
      </c>
      <c r="AY1139" s="248" t="s">
        <v>116</v>
      </c>
    </row>
    <row r="1140" s="13" customFormat="1">
      <c r="A1140" s="13"/>
      <c r="B1140" s="237"/>
      <c r="C1140" s="238"/>
      <c r="D1140" s="239" t="s">
        <v>196</v>
      </c>
      <c r="E1140" s="240" t="s">
        <v>1</v>
      </c>
      <c r="F1140" s="241" t="s">
        <v>1274</v>
      </c>
      <c r="G1140" s="238"/>
      <c r="H1140" s="242">
        <v>1.5249999999999999</v>
      </c>
      <c r="I1140" s="243"/>
      <c r="J1140" s="238"/>
      <c r="K1140" s="238"/>
      <c r="L1140" s="244"/>
      <c r="M1140" s="245"/>
      <c r="N1140" s="246"/>
      <c r="O1140" s="246"/>
      <c r="P1140" s="246"/>
      <c r="Q1140" s="246"/>
      <c r="R1140" s="246"/>
      <c r="S1140" s="246"/>
      <c r="T1140" s="247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48" t="s">
        <v>196</v>
      </c>
      <c r="AU1140" s="248" t="s">
        <v>86</v>
      </c>
      <c r="AV1140" s="13" t="s">
        <v>86</v>
      </c>
      <c r="AW1140" s="13" t="s">
        <v>32</v>
      </c>
      <c r="AX1140" s="13" t="s">
        <v>76</v>
      </c>
      <c r="AY1140" s="248" t="s">
        <v>116</v>
      </c>
    </row>
    <row r="1141" s="13" customFormat="1">
      <c r="A1141" s="13"/>
      <c r="B1141" s="237"/>
      <c r="C1141" s="238"/>
      <c r="D1141" s="239" t="s">
        <v>196</v>
      </c>
      <c r="E1141" s="240" t="s">
        <v>1</v>
      </c>
      <c r="F1141" s="241" t="s">
        <v>1283</v>
      </c>
      <c r="G1141" s="238"/>
      <c r="H1141" s="242">
        <v>6.7910000000000004</v>
      </c>
      <c r="I1141" s="243"/>
      <c r="J1141" s="238"/>
      <c r="K1141" s="238"/>
      <c r="L1141" s="244"/>
      <c r="M1141" s="245"/>
      <c r="N1141" s="246"/>
      <c r="O1141" s="246"/>
      <c r="P1141" s="246"/>
      <c r="Q1141" s="246"/>
      <c r="R1141" s="246"/>
      <c r="S1141" s="246"/>
      <c r="T1141" s="247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T1141" s="248" t="s">
        <v>196</v>
      </c>
      <c r="AU1141" s="248" t="s">
        <v>86</v>
      </c>
      <c r="AV1141" s="13" t="s">
        <v>86</v>
      </c>
      <c r="AW1141" s="13" t="s">
        <v>32</v>
      </c>
      <c r="AX1141" s="13" t="s">
        <v>76</v>
      </c>
      <c r="AY1141" s="248" t="s">
        <v>116</v>
      </c>
    </row>
    <row r="1142" s="13" customFormat="1">
      <c r="A1142" s="13"/>
      <c r="B1142" s="237"/>
      <c r="C1142" s="238"/>
      <c r="D1142" s="239" t="s">
        <v>196</v>
      </c>
      <c r="E1142" s="240" t="s">
        <v>1</v>
      </c>
      <c r="F1142" s="241" t="s">
        <v>1284</v>
      </c>
      <c r="G1142" s="238"/>
      <c r="H1142" s="242">
        <v>26.754000000000001</v>
      </c>
      <c r="I1142" s="243"/>
      <c r="J1142" s="238"/>
      <c r="K1142" s="238"/>
      <c r="L1142" s="244"/>
      <c r="M1142" s="245"/>
      <c r="N1142" s="246"/>
      <c r="O1142" s="246"/>
      <c r="P1142" s="246"/>
      <c r="Q1142" s="246"/>
      <c r="R1142" s="246"/>
      <c r="S1142" s="246"/>
      <c r="T1142" s="247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48" t="s">
        <v>196</v>
      </c>
      <c r="AU1142" s="248" t="s">
        <v>86</v>
      </c>
      <c r="AV1142" s="13" t="s">
        <v>86</v>
      </c>
      <c r="AW1142" s="13" t="s">
        <v>32</v>
      </c>
      <c r="AX1142" s="13" t="s">
        <v>76</v>
      </c>
      <c r="AY1142" s="248" t="s">
        <v>116</v>
      </c>
    </row>
    <row r="1143" s="13" customFormat="1">
      <c r="A1143" s="13"/>
      <c r="B1143" s="237"/>
      <c r="C1143" s="238"/>
      <c r="D1143" s="239" t="s">
        <v>196</v>
      </c>
      <c r="E1143" s="240" t="s">
        <v>1</v>
      </c>
      <c r="F1143" s="241" t="s">
        <v>819</v>
      </c>
      <c r="G1143" s="238"/>
      <c r="H1143" s="242">
        <v>-3.1520000000000001</v>
      </c>
      <c r="I1143" s="243"/>
      <c r="J1143" s="238"/>
      <c r="K1143" s="238"/>
      <c r="L1143" s="244"/>
      <c r="M1143" s="245"/>
      <c r="N1143" s="246"/>
      <c r="O1143" s="246"/>
      <c r="P1143" s="246"/>
      <c r="Q1143" s="246"/>
      <c r="R1143" s="246"/>
      <c r="S1143" s="246"/>
      <c r="T1143" s="247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T1143" s="248" t="s">
        <v>196</v>
      </c>
      <c r="AU1143" s="248" t="s">
        <v>86</v>
      </c>
      <c r="AV1143" s="13" t="s">
        <v>86</v>
      </c>
      <c r="AW1143" s="13" t="s">
        <v>32</v>
      </c>
      <c r="AX1143" s="13" t="s">
        <v>76</v>
      </c>
      <c r="AY1143" s="248" t="s">
        <v>116</v>
      </c>
    </row>
    <row r="1144" s="13" customFormat="1">
      <c r="A1144" s="13"/>
      <c r="B1144" s="237"/>
      <c r="C1144" s="238"/>
      <c r="D1144" s="239" t="s">
        <v>196</v>
      </c>
      <c r="E1144" s="240" t="s">
        <v>1</v>
      </c>
      <c r="F1144" s="241" t="s">
        <v>497</v>
      </c>
      <c r="G1144" s="238"/>
      <c r="H1144" s="242">
        <v>-2.6600000000000001</v>
      </c>
      <c r="I1144" s="243"/>
      <c r="J1144" s="238"/>
      <c r="K1144" s="238"/>
      <c r="L1144" s="244"/>
      <c r="M1144" s="245"/>
      <c r="N1144" s="246"/>
      <c r="O1144" s="246"/>
      <c r="P1144" s="246"/>
      <c r="Q1144" s="246"/>
      <c r="R1144" s="246"/>
      <c r="S1144" s="246"/>
      <c r="T1144" s="247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48" t="s">
        <v>196</v>
      </c>
      <c r="AU1144" s="248" t="s">
        <v>86</v>
      </c>
      <c r="AV1144" s="13" t="s">
        <v>86</v>
      </c>
      <c r="AW1144" s="13" t="s">
        <v>32</v>
      </c>
      <c r="AX1144" s="13" t="s">
        <v>76</v>
      </c>
      <c r="AY1144" s="248" t="s">
        <v>116</v>
      </c>
    </row>
    <row r="1145" s="13" customFormat="1">
      <c r="A1145" s="13"/>
      <c r="B1145" s="237"/>
      <c r="C1145" s="238"/>
      <c r="D1145" s="239" t="s">
        <v>196</v>
      </c>
      <c r="E1145" s="240" t="s">
        <v>1</v>
      </c>
      <c r="F1145" s="241" t="s">
        <v>1243</v>
      </c>
      <c r="G1145" s="238"/>
      <c r="H1145" s="242">
        <v>1.1399999999999999</v>
      </c>
      <c r="I1145" s="243"/>
      <c r="J1145" s="238"/>
      <c r="K1145" s="238"/>
      <c r="L1145" s="244"/>
      <c r="M1145" s="245"/>
      <c r="N1145" s="246"/>
      <c r="O1145" s="246"/>
      <c r="P1145" s="246"/>
      <c r="Q1145" s="246"/>
      <c r="R1145" s="246"/>
      <c r="S1145" s="246"/>
      <c r="T1145" s="247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48" t="s">
        <v>196</v>
      </c>
      <c r="AU1145" s="248" t="s">
        <v>86</v>
      </c>
      <c r="AV1145" s="13" t="s">
        <v>86</v>
      </c>
      <c r="AW1145" s="13" t="s">
        <v>32</v>
      </c>
      <c r="AX1145" s="13" t="s">
        <v>76</v>
      </c>
      <c r="AY1145" s="248" t="s">
        <v>116</v>
      </c>
    </row>
    <row r="1146" s="13" customFormat="1">
      <c r="A1146" s="13"/>
      <c r="B1146" s="237"/>
      <c r="C1146" s="238"/>
      <c r="D1146" s="239" t="s">
        <v>196</v>
      </c>
      <c r="E1146" s="240" t="s">
        <v>1</v>
      </c>
      <c r="F1146" s="241" t="s">
        <v>556</v>
      </c>
      <c r="G1146" s="238"/>
      <c r="H1146" s="242">
        <v>-1.4139999999999999</v>
      </c>
      <c r="I1146" s="243"/>
      <c r="J1146" s="238"/>
      <c r="K1146" s="238"/>
      <c r="L1146" s="244"/>
      <c r="M1146" s="245"/>
      <c r="N1146" s="246"/>
      <c r="O1146" s="246"/>
      <c r="P1146" s="246"/>
      <c r="Q1146" s="246"/>
      <c r="R1146" s="246"/>
      <c r="S1146" s="246"/>
      <c r="T1146" s="247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48" t="s">
        <v>196</v>
      </c>
      <c r="AU1146" s="248" t="s">
        <v>86</v>
      </c>
      <c r="AV1146" s="13" t="s">
        <v>86</v>
      </c>
      <c r="AW1146" s="13" t="s">
        <v>32</v>
      </c>
      <c r="AX1146" s="13" t="s">
        <v>76</v>
      </c>
      <c r="AY1146" s="248" t="s">
        <v>116</v>
      </c>
    </row>
    <row r="1147" s="13" customFormat="1">
      <c r="A1147" s="13"/>
      <c r="B1147" s="237"/>
      <c r="C1147" s="238"/>
      <c r="D1147" s="239" t="s">
        <v>196</v>
      </c>
      <c r="E1147" s="240" t="s">
        <v>1</v>
      </c>
      <c r="F1147" s="241" t="s">
        <v>1285</v>
      </c>
      <c r="G1147" s="238"/>
      <c r="H1147" s="242">
        <v>1.1559999999999999</v>
      </c>
      <c r="I1147" s="243"/>
      <c r="J1147" s="238"/>
      <c r="K1147" s="238"/>
      <c r="L1147" s="244"/>
      <c r="M1147" s="245"/>
      <c r="N1147" s="246"/>
      <c r="O1147" s="246"/>
      <c r="P1147" s="246"/>
      <c r="Q1147" s="246"/>
      <c r="R1147" s="246"/>
      <c r="S1147" s="246"/>
      <c r="T1147" s="247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T1147" s="248" t="s">
        <v>196</v>
      </c>
      <c r="AU1147" s="248" t="s">
        <v>86</v>
      </c>
      <c r="AV1147" s="13" t="s">
        <v>86</v>
      </c>
      <c r="AW1147" s="13" t="s">
        <v>32</v>
      </c>
      <c r="AX1147" s="13" t="s">
        <v>76</v>
      </c>
      <c r="AY1147" s="248" t="s">
        <v>116</v>
      </c>
    </row>
    <row r="1148" s="13" customFormat="1">
      <c r="A1148" s="13"/>
      <c r="B1148" s="237"/>
      <c r="C1148" s="238"/>
      <c r="D1148" s="239" t="s">
        <v>196</v>
      </c>
      <c r="E1148" s="240" t="s">
        <v>1</v>
      </c>
      <c r="F1148" s="241" t="s">
        <v>1286</v>
      </c>
      <c r="G1148" s="238"/>
      <c r="H1148" s="242">
        <v>55.036999999999999</v>
      </c>
      <c r="I1148" s="243"/>
      <c r="J1148" s="238"/>
      <c r="K1148" s="238"/>
      <c r="L1148" s="244"/>
      <c r="M1148" s="245"/>
      <c r="N1148" s="246"/>
      <c r="O1148" s="246"/>
      <c r="P1148" s="246"/>
      <c r="Q1148" s="246"/>
      <c r="R1148" s="246"/>
      <c r="S1148" s="246"/>
      <c r="T1148" s="247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48" t="s">
        <v>196</v>
      </c>
      <c r="AU1148" s="248" t="s">
        <v>86</v>
      </c>
      <c r="AV1148" s="13" t="s">
        <v>86</v>
      </c>
      <c r="AW1148" s="13" t="s">
        <v>32</v>
      </c>
      <c r="AX1148" s="13" t="s">
        <v>76</v>
      </c>
      <c r="AY1148" s="248" t="s">
        <v>116</v>
      </c>
    </row>
    <row r="1149" s="13" customFormat="1">
      <c r="A1149" s="13"/>
      <c r="B1149" s="237"/>
      <c r="C1149" s="238"/>
      <c r="D1149" s="239" t="s">
        <v>196</v>
      </c>
      <c r="E1149" s="240" t="s">
        <v>1</v>
      </c>
      <c r="F1149" s="241" t="s">
        <v>479</v>
      </c>
      <c r="G1149" s="238"/>
      <c r="H1149" s="242">
        <v>-1.5760000000000001</v>
      </c>
      <c r="I1149" s="243"/>
      <c r="J1149" s="238"/>
      <c r="K1149" s="238"/>
      <c r="L1149" s="244"/>
      <c r="M1149" s="245"/>
      <c r="N1149" s="246"/>
      <c r="O1149" s="246"/>
      <c r="P1149" s="246"/>
      <c r="Q1149" s="246"/>
      <c r="R1149" s="246"/>
      <c r="S1149" s="246"/>
      <c r="T1149" s="247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248" t="s">
        <v>196</v>
      </c>
      <c r="AU1149" s="248" t="s">
        <v>86</v>
      </c>
      <c r="AV1149" s="13" t="s">
        <v>86</v>
      </c>
      <c r="AW1149" s="13" t="s">
        <v>32</v>
      </c>
      <c r="AX1149" s="13" t="s">
        <v>76</v>
      </c>
      <c r="AY1149" s="248" t="s">
        <v>116</v>
      </c>
    </row>
    <row r="1150" s="13" customFormat="1">
      <c r="A1150" s="13"/>
      <c r="B1150" s="237"/>
      <c r="C1150" s="238"/>
      <c r="D1150" s="239" t="s">
        <v>196</v>
      </c>
      <c r="E1150" s="240" t="s">
        <v>1</v>
      </c>
      <c r="F1150" s="241" t="s">
        <v>548</v>
      </c>
      <c r="G1150" s="238"/>
      <c r="H1150" s="242">
        <v>-4.6500000000000004</v>
      </c>
      <c r="I1150" s="243"/>
      <c r="J1150" s="238"/>
      <c r="K1150" s="238"/>
      <c r="L1150" s="244"/>
      <c r="M1150" s="245"/>
      <c r="N1150" s="246"/>
      <c r="O1150" s="246"/>
      <c r="P1150" s="246"/>
      <c r="Q1150" s="246"/>
      <c r="R1150" s="246"/>
      <c r="S1150" s="246"/>
      <c r="T1150" s="247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248" t="s">
        <v>196</v>
      </c>
      <c r="AU1150" s="248" t="s">
        <v>86</v>
      </c>
      <c r="AV1150" s="13" t="s">
        <v>86</v>
      </c>
      <c r="AW1150" s="13" t="s">
        <v>32</v>
      </c>
      <c r="AX1150" s="13" t="s">
        <v>76</v>
      </c>
      <c r="AY1150" s="248" t="s">
        <v>116</v>
      </c>
    </row>
    <row r="1151" s="13" customFormat="1">
      <c r="A1151" s="13"/>
      <c r="B1151" s="237"/>
      <c r="C1151" s="238"/>
      <c r="D1151" s="239" t="s">
        <v>196</v>
      </c>
      <c r="E1151" s="240" t="s">
        <v>1</v>
      </c>
      <c r="F1151" s="241" t="s">
        <v>1274</v>
      </c>
      <c r="G1151" s="238"/>
      <c r="H1151" s="242">
        <v>1.5249999999999999</v>
      </c>
      <c r="I1151" s="243"/>
      <c r="J1151" s="238"/>
      <c r="K1151" s="238"/>
      <c r="L1151" s="244"/>
      <c r="M1151" s="245"/>
      <c r="N1151" s="246"/>
      <c r="O1151" s="246"/>
      <c r="P1151" s="246"/>
      <c r="Q1151" s="246"/>
      <c r="R1151" s="246"/>
      <c r="S1151" s="246"/>
      <c r="T1151" s="247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48" t="s">
        <v>196</v>
      </c>
      <c r="AU1151" s="248" t="s">
        <v>86</v>
      </c>
      <c r="AV1151" s="13" t="s">
        <v>86</v>
      </c>
      <c r="AW1151" s="13" t="s">
        <v>32</v>
      </c>
      <c r="AX1151" s="13" t="s">
        <v>76</v>
      </c>
      <c r="AY1151" s="248" t="s">
        <v>116</v>
      </c>
    </row>
    <row r="1152" s="13" customFormat="1">
      <c r="A1152" s="13"/>
      <c r="B1152" s="237"/>
      <c r="C1152" s="238"/>
      <c r="D1152" s="239" t="s">
        <v>196</v>
      </c>
      <c r="E1152" s="240" t="s">
        <v>1</v>
      </c>
      <c r="F1152" s="241" t="s">
        <v>1287</v>
      </c>
      <c r="G1152" s="238"/>
      <c r="H1152" s="242">
        <v>6.7789999999999999</v>
      </c>
      <c r="I1152" s="243"/>
      <c r="J1152" s="238"/>
      <c r="K1152" s="238"/>
      <c r="L1152" s="244"/>
      <c r="M1152" s="245"/>
      <c r="N1152" s="246"/>
      <c r="O1152" s="246"/>
      <c r="P1152" s="246"/>
      <c r="Q1152" s="246"/>
      <c r="R1152" s="246"/>
      <c r="S1152" s="246"/>
      <c r="T1152" s="247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48" t="s">
        <v>196</v>
      </c>
      <c r="AU1152" s="248" t="s">
        <v>86</v>
      </c>
      <c r="AV1152" s="13" t="s">
        <v>86</v>
      </c>
      <c r="AW1152" s="13" t="s">
        <v>32</v>
      </c>
      <c r="AX1152" s="13" t="s">
        <v>76</v>
      </c>
      <c r="AY1152" s="248" t="s">
        <v>116</v>
      </c>
    </row>
    <row r="1153" s="13" customFormat="1">
      <c r="A1153" s="13"/>
      <c r="B1153" s="237"/>
      <c r="C1153" s="238"/>
      <c r="D1153" s="239" t="s">
        <v>196</v>
      </c>
      <c r="E1153" s="240" t="s">
        <v>1</v>
      </c>
      <c r="F1153" s="241" t="s">
        <v>1288</v>
      </c>
      <c r="G1153" s="238"/>
      <c r="H1153" s="242">
        <v>34.616</v>
      </c>
      <c r="I1153" s="243"/>
      <c r="J1153" s="238"/>
      <c r="K1153" s="238"/>
      <c r="L1153" s="244"/>
      <c r="M1153" s="245"/>
      <c r="N1153" s="246"/>
      <c r="O1153" s="246"/>
      <c r="P1153" s="246"/>
      <c r="Q1153" s="246"/>
      <c r="R1153" s="246"/>
      <c r="S1153" s="246"/>
      <c r="T1153" s="247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T1153" s="248" t="s">
        <v>196</v>
      </c>
      <c r="AU1153" s="248" t="s">
        <v>86</v>
      </c>
      <c r="AV1153" s="13" t="s">
        <v>86</v>
      </c>
      <c r="AW1153" s="13" t="s">
        <v>32</v>
      </c>
      <c r="AX1153" s="13" t="s">
        <v>76</v>
      </c>
      <c r="AY1153" s="248" t="s">
        <v>116</v>
      </c>
    </row>
    <row r="1154" s="13" customFormat="1">
      <c r="A1154" s="13"/>
      <c r="B1154" s="237"/>
      <c r="C1154" s="238"/>
      <c r="D1154" s="239" t="s">
        <v>196</v>
      </c>
      <c r="E1154" s="240" t="s">
        <v>1</v>
      </c>
      <c r="F1154" s="241" t="s">
        <v>479</v>
      </c>
      <c r="G1154" s="238"/>
      <c r="H1154" s="242">
        <v>-1.5760000000000001</v>
      </c>
      <c r="I1154" s="243"/>
      <c r="J1154" s="238"/>
      <c r="K1154" s="238"/>
      <c r="L1154" s="244"/>
      <c r="M1154" s="245"/>
      <c r="N1154" s="246"/>
      <c r="O1154" s="246"/>
      <c r="P1154" s="246"/>
      <c r="Q1154" s="246"/>
      <c r="R1154" s="246"/>
      <c r="S1154" s="246"/>
      <c r="T1154" s="247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248" t="s">
        <v>196</v>
      </c>
      <c r="AU1154" s="248" t="s">
        <v>86</v>
      </c>
      <c r="AV1154" s="13" t="s">
        <v>86</v>
      </c>
      <c r="AW1154" s="13" t="s">
        <v>32</v>
      </c>
      <c r="AX1154" s="13" t="s">
        <v>76</v>
      </c>
      <c r="AY1154" s="248" t="s">
        <v>116</v>
      </c>
    </row>
    <row r="1155" s="13" customFormat="1">
      <c r="A1155" s="13"/>
      <c r="B1155" s="237"/>
      <c r="C1155" s="238"/>
      <c r="D1155" s="239" t="s">
        <v>196</v>
      </c>
      <c r="E1155" s="240" t="s">
        <v>1</v>
      </c>
      <c r="F1155" s="241" t="s">
        <v>551</v>
      </c>
      <c r="G1155" s="238"/>
      <c r="H1155" s="242">
        <v>-1.6799999999999999</v>
      </c>
      <c r="I1155" s="243"/>
      <c r="J1155" s="238"/>
      <c r="K1155" s="238"/>
      <c r="L1155" s="244"/>
      <c r="M1155" s="245"/>
      <c r="N1155" s="246"/>
      <c r="O1155" s="246"/>
      <c r="P1155" s="246"/>
      <c r="Q1155" s="246"/>
      <c r="R1155" s="246"/>
      <c r="S1155" s="246"/>
      <c r="T1155" s="247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48" t="s">
        <v>196</v>
      </c>
      <c r="AU1155" s="248" t="s">
        <v>86</v>
      </c>
      <c r="AV1155" s="13" t="s">
        <v>86</v>
      </c>
      <c r="AW1155" s="13" t="s">
        <v>32</v>
      </c>
      <c r="AX1155" s="13" t="s">
        <v>76</v>
      </c>
      <c r="AY1155" s="248" t="s">
        <v>116</v>
      </c>
    </row>
    <row r="1156" s="13" customFormat="1">
      <c r="A1156" s="13"/>
      <c r="B1156" s="237"/>
      <c r="C1156" s="238"/>
      <c r="D1156" s="239" t="s">
        <v>196</v>
      </c>
      <c r="E1156" s="240" t="s">
        <v>1</v>
      </c>
      <c r="F1156" s="241" t="s">
        <v>1289</v>
      </c>
      <c r="G1156" s="238"/>
      <c r="H1156" s="242">
        <v>1.6499999999999999</v>
      </c>
      <c r="I1156" s="243"/>
      <c r="J1156" s="238"/>
      <c r="K1156" s="238"/>
      <c r="L1156" s="244"/>
      <c r="M1156" s="245"/>
      <c r="N1156" s="246"/>
      <c r="O1156" s="246"/>
      <c r="P1156" s="246"/>
      <c r="Q1156" s="246"/>
      <c r="R1156" s="246"/>
      <c r="S1156" s="246"/>
      <c r="T1156" s="247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T1156" s="248" t="s">
        <v>196</v>
      </c>
      <c r="AU1156" s="248" t="s">
        <v>86</v>
      </c>
      <c r="AV1156" s="13" t="s">
        <v>86</v>
      </c>
      <c r="AW1156" s="13" t="s">
        <v>32</v>
      </c>
      <c r="AX1156" s="13" t="s">
        <v>76</v>
      </c>
      <c r="AY1156" s="248" t="s">
        <v>116</v>
      </c>
    </row>
    <row r="1157" s="15" customFormat="1">
      <c r="A1157" s="15"/>
      <c r="B1157" s="260"/>
      <c r="C1157" s="261"/>
      <c r="D1157" s="239" t="s">
        <v>196</v>
      </c>
      <c r="E1157" s="262" t="s">
        <v>1</v>
      </c>
      <c r="F1157" s="263" t="s">
        <v>507</v>
      </c>
      <c r="G1157" s="261"/>
      <c r="H1157" s="264">
        <v>266.04500000000002</v>
      </c>
      <c r="I1157" s="265"/>
      <c r="J1157" s="261"/>
      <c r="K1157" s="261"/>
      <c r="L1157" s="266"/>
      <c r="M1157" s="267"/>
      <c r="N1157" s="268"/>
      <c r="O1157" s="268"/>
      <c r="P1157" s="268"/>
      <c r="Q1157" s="268"/>
      <c r="R1157" s="268"/>
      <c r="S1157" s="268"/>
      <c r="T1157" s="269"/>
      <c r="U1157" s="15"/>
      <c r="V1157" s="15"/>
      <c r="W1157" s="15"/>
      <c r="X1157" s="15"/>
      <c r="Y1157" s="15"/>
      <c r="Z1157" s="15"/>
      <c r="AA1157" s="15"/>
      <c r="AB1157" s="15"/>
      <c r="AC1157" s="15"/>
      <c r="AD1157" s="15"/>
      <c r="AE1157" s="15"/>
      <c r="AT1157" s="270" t="s">
        <v>196</v>
      </c>
      <c r="AU1157" s="270" t="s">
        <v>86</v>
      </c>
      <c r="AV1157" s="15" t="s">
        <v>119</v>
      </c>
      <c r="AW1157" s="15" t="s">
        <v>32</v>
      </c>
      <c r="AX1157" s="15" t="s">
        <v>76</v>
      </c>
      <c r="AY1157" s="270" t="s">
        <v>116</v>
      </c>
    </row>
    <row r="1158" s="14" customFormat="1">
      <c r="A1158" s="14"/>
      <c r="B1158" s="249"/>
      <c r="C1158" s="250"/>
      <c r="D1158" s="239" t="s">
        <v>196</v>
      </c>
      <c r="E1158" s="251" t="s">
        <v>1</v>
      </c>
      <c r="F1158" s="252" t="s">
        <v>201</v>
      </c>
      <c r="G1158" s="250"/>
      <c r="H1158" s="253">
        <v>1641.4609999999993</v>
      </c>
      <c r="I1158" s="254"/>
      <c r="J1158" s="250"/>
      <c r="K1158" s="250"/>
      <c r="L1158" s="255"/>
      <c r="M1158" s="256"/>
      <c r="N1158" s="257"/>
      <c r="O1158" s="257"/>
      <c r="P1158" s="257"/>
      <c r="Q1158" s="257"/>
      <c r="R1158" s="257"/>
      <c r="S1158" s="257"/>
      <c r="T1158" s="258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T1158" s="259" t="s">
        <v>196</v>
      </c>
      <c r="AU1158" s="259" t="s">
        <v>86</v>
      </c>
      <c r="AV1158" s="14" t="s">
        <v>126</v>
      </c>
      <c r="AW1158" s="14" t="s">
        <v>32</v>
      </c>
      <c r="AX1158" s="14" t="s">
        <v>81</v>
      </c>
      <c r="AY1158" s="259" t="s">
        <v>116</v>
      </c>
    </row>
    <row r="1159" s="2" customFormat="1" ht="24.15" customHeight="1">
      <c r="A1159" s="38"/>
      <c r="B1159" s="39"/>
      <c r="C1159" s="216" t="s">
        <v>1290</v>
      </c>
      <c r="D1159" s="216" t="s">
        <v>120</v>
      </c>
      <c r="E1159" s="217" t="s">
        <v>1291</v>
      </c>
      <c r="F1159" s="218" t="s">
        <v>1292</v>
      </c>
      <c r="G1159" s="219" t="s">
        <v>295</v>
      </c>
      <c r="H1159" s="220">
        <v>12</v>
      </c>
      <c r="I1159" s="221"/>
      <c r="J1159" s="222">
        <f>ROUND(I1159*H1159,2)</f>
        <v>0</v>
      </c>
      <c r="K1159" s="223"/>
      <c r="L1159" s="44"/>
      <c r="M1159" s="224" t="s">
        <v>1</v>
      </c>
      <c r="N1159" s="225" t="s">
        <v>41</v>
      </c>
      <c r="O1159" s="91"/>
      <c r="P1159" s="226">
        <f>O1159*H1159</f>
        <v>0</v>
      </c>
      <c r="Q1159" s="226">
        <v>0.0037599999999999999</v>
      </c>
      <c r="R1159" s="226">
        <f>Q1159*H1159</f>
        <v>0.04512</v>
      </c>
      <c r="S1159" s="226">
        <v>0</v>
      </c>
      <c r="T1159" s="227">
        <f>S1159*H1159</f>
        <v>0</v>
      </c>
      <c r="U1159" s="38"/>
      <c r="V1159" s="38"/>
      <c r="W1159" s="38"/>
      <c r="X1159" s="38"/>
      <c r="Y1159" s="38"/>
      <c r="Z1159" s="38"/>
      <c r="AA1159" s="38"/>
      <c r="AB1159" s="38"/>
      <c r="AC1159" s="38"/>
      <c r="AD1159" s="38"/>
      <c r="AE1159" s="38"/>
      <c r="AR1159" s="228" t="s">
        <v>126</v>
      </c>
      <c r="AT1159" s="228" t="s">
        <v>120</v>
      </c>
      <c r="AU1159" s="228" t="s">
        <v>86</v>
      </c>
      <c r="AY1159" s="17" t="s">
        <v>116</v>
      </c>
      <c r="BE1159" s="229">
        <f>IF(N1159="základní",J1159,0)</f>
        <v>0</v>
      </c>
      <c r="BF1159" s="229">
        <f>IF(N1159="snížená",J1159,0)</f>
        <v>0</v>
      </c>
      <c r="BG1159" s="229">
        <f>IF(N1159="zákl. přenesená",J1159,0)</f>
        <v>0</v>
      </c>
      <c r="BH1159" s="229">
        <f>IF(N1159="sníž. přenesená",J1159,0)</f>
        <v>0</v>
      </c>
      <c r="BI1159" s="229">
        <f>IF(N1159="nulová",J1159,0)</f>
        <v>0</v>
      </c>
      <c r="BJ1159" s="17" t="s">
        <v>81</v>
      </c>
      <c r="BK1159" s="229">
        <f>ROUND(I1159*H1159,2)</f>
        <v>0</v>
      </c>
      <c r="BL1159" s="17" t="s">
        <v>126</v>
      </c>
      <c r="BM1159" s="228" t="s">
        <v>1293</v>
      </c>
    </row>
    <row r="1160" s="2" customFormat="1" ht="24.15" customHeight="1">
      <c r="A1160" s="38"/>
      <c r="B1160" s="39"/>
      <c r="C1160" s="216" t="s">
        <v>1294</v>
      </c>
      <c r="D1160" s="216" t="s">
        <v>120</v>
      </c>
      <c r="E1160" s="217" t="s">
        <v>1295</v>
      </c>
      <c r="F1160" s="218" t="s">
        <v>1296</v>
      </c>
      <c r="G1160" s="219" t="s">
        <v>262</v>
      </c>
      <c r="H1160" s="220">
        <v>341.61200000000002</v>
      </c>
      <c r="I1160" s="221"/>
      <c r="J1160" s="222">
        <f>ROUND(I1160*H1160,2)</f>
        <v>0</v>
      </c>
      <c r="K1160" s="223"/>
      <c r="L1160" s="44"/>
      <c r="M1160" s="224" t="s">
        <v>1</v>
      </c>
      <c r="N1160" s="225" t="s">
        <v>41</v>
      </c>
      <c r="O1160" s="91"/>
      <c r="P1160" s="226">
        <f>O1160*H1160</f>
        <v>0</v>
      </c>
      <c r="Q1160" s="226">
        <v>0.021000000000000001</v>
      </c>
      <c r="R1160" s="226">
        <f>Q1160*H1160</f>
        <v>7.173852000000001</v>
      </c>
      <c r="S1160" s="226">
        <v>0</v>
      </c>
      <c r="T1160" s="227">
        <f>S1160*H1160</f>
        <v>0</v>
      </c>
      <c r="U1160" s="38"/>
      <c r="V1160" s="38"/>
      <c r="W1160" s="38"/>
      <c r="X1160" s="38"/>
      <c r="Y1160" s="38"/>
      <c r="Z1160" s="38"/>
      <c r="AA1160" s="38"/>
      <c r="AB1160" s="38"/>
      <c r="AC1160" s="38"/>
      <c r="AD1160" s="38"/>
      <c r="AE1160" s="38"/>
      <c r="AR1160" s="228" t="s">
        <v>126</v>
      </c>
      <c r="AT1160" s="228" t="s">
        <v>120</v>
      </c>
      <c r="AU1160" s="228" t="s">
        <v>86</v>
      </c>
      <c r="AY1160" s="17" t="s">
        <v>116</v>
      </c>
      <c r="BE1160" s="229">
        <f>IF(N1160="základní",J1160,0)</f>
        <v>0</v>
      </c>
      <c r="BF1160" s="229">
        <f>IF(N1160="snížená",J1160,0)</f>
        <v>0</v>
      </c>
      <c r="BG1160" s="229">
        <f>IF(N1160="zákl. přenesená",J1160,0)</f>
        <v>0</v>
      </c>
      <c r="BH1160" s="229">
        <f>IF(N1160="sníž. přenesená",J1160,0)</f>
        <v>0</v>
      </c>
      <c r="BI1160" s="229">
        <f>IF(N1160="nulová",J1160,0)</f>
        <v>0</v>
      </c>
      <c r="BJ1160" s="17" t="s">
        <v>81</v>
      </c>
      <c r="BK1160" s="229">
        <f>ROUND(I1160*H1160,2)</f>
        <v>0</v>
      </c>
      <c r="BL1160" s="17" t="s">
        <v>126</v>
      </c>
      <c r="BM1160" s="228" t="s">
        <v>1297</v>
      </c>
    </row>
    <row r="1161" s="2" customFormat="1" ht="24.15" customHeight="1">
      <c r="A1161" s="38"/>
      <c r="B1161" s="39"/>
      <c r="C1161" s="216" t="s">
        <v>1298</v>
      </c>
      <c r="D1161" s="216" t="s">
        <v>120</v>
      </c>
      <c r="E1161" s="217" t="s">
        <v>1299</v>
      </c>
      <c r="F1161" s="218" t="s">
        <v>1300</v>
      </c>
      <c r="G1161" s="219" t="s">
        <v>262</v>
      </c>
      <c r="H1161" s="220">
        <v>12.5</v>
      </c>
      <c r="I1161" s="221"/>
      <c r="J1161" s="222">
        <f>ROUND(I1161*H1161,2)</f>
        <v>0</v>
      </c>
      <c r="K1161" s="223"/>
      <c r="L1161" s="44"/>
      <c r="M1161" s="224" t="s">
        <v>1</v>
      </c>
      <c r="N1161" s="225" t="s">
        <v>41</v>
      </c>
      <c r="O1161" s="91"/>
      <c r="P1161" s="226">
        <f>O1161*H1161</f>
        <v>0</v>
      </c>
      <c r="Q1161" s="226">
        <v>0.0082799999999999992</v>
      </c>
      <c r="R1161" s="226">
        <f>Q1161*H1161</f>
        <v>0.1035</v>
      </c>
      <c r="S1161" s="226">
        <v>0</v>
      </c>
      <c r="T1161" s="227">
        <f>S1161*H1161</f>
        <v>0</v>
      </c>
      <c r="U1161" s="38"/>
      <c r="V1161" s="38"/>
      <c r="W1161" s="38"/>
      <c r="X1161" s="38"/>
      <c r="Y1161" s="38"/>
      <c r="Z1161" s="38"/>
      <c r="AA1161" s="38"/>
      <c r="AB1161" s="38"/>
      <c r="AC1161" s="38"/>
      <c r="AD1161" s="38"/>
      <c r="AE1161" s="38"/>
      <c r="AR1161" s="228" t="s">
        <v>126</v>
      </c>
      <c r="AT1161" s="228" t="s">
        <v>120</v>
      </c>
      <c r="AU1161" s="228" t="s">
        <v>86</v>
      </c>
      <c r="AY1161" s="17" t="s">
        <v>116</v>
      </c>
      <c r="BE1161" s="229">
        <f>IF(N1161="základní",J1161,0)</f>
        <v>0</v>
      </c>
      <c r="BF1161" s="229">
        <f>IF(N1161="snížená",J1161,0)</f>
        <v>0</v>
      </c>
      <c r="BG1161" s="229">
        <f>IF(N1161="zákl. přenesená",J1161,0)</f>
        <v>0</v>
      </c>
      <c r="BH1161" s="229">
        <f>IF(N1161="sníž. přenesená",J1161,0)</f>
        <v>0</v>
      </c>
      <c r="BI1161" s="229">
        <f>IF(N1161="nulová",J1161,0)</f>
        <v>0</v>
      </c>
      <c r="BJ1161" s="17" t="s">
        <v>81</v>
      </c>
      <c r="BK1161" s="229">
        <f>ROUND(I1161*H1161,2)</f>
        <v>0</v>
      </c>
      <c r="BL1161" s="17" t="s">
        <v>126</v>
      </c>
      <c r="BM1161" s="228" t="s">
        <v>1301</v>
      </c>
    </row>
    <row r="1162" s="13" customFormat="1">
      <c r="A1162" s="13"/>
      <c r="B1162" s="237"/>
      <c r="C1162" s="238"/>
      <c r="D1162" s="239" t="s">
        <v>196</v>
      </c>
      <c r="E1162" s="240" t="s">
        <v>1</v>
      </c>
      <c r="F1162" s="241" t="s">
        <v>1302</v>
      </c>
      <c r="G1162" s="238"/>
      <c r="H1162" s="242">
        <v>12.5</v>
      </c>
      <c r="I1162" s="243"/>
      <c r="J1162" s="238"/>
      <c r="K1162" s="238"/>
      <c r="L1162" s="244"/>
      <c r="M1162" s="245"/>
      <c r="N1162" s="246"/>
      <c r="O1162" s="246"/>
      <c r="P1162" s="246"/>
      <c r="Q1162" s="246"/>
      <c r="R1162" s="246"/>
      <c r="S1162" s="246"/>
      <c r="T1162" s="247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T1162" s="248" t="s">
        <v>196</v>
      </c>
      <c r="AU1162" s="248" t="s">
        <v>86</v>
      </c>
      <c r="AV1162" s="13" t="s">
        <v>86</v>
      </c>
      <c r="AW1162" s="13" t="s">
        <v>32</v>
      </c>
      <c r="AX1162" s="13" t="s">
        <v>81</v>
      </c>
      <c r="AY1162" s="248" t="s">
        <v>116</v>
      </c>
    </row>
    <row r="1163" s="2" customFormat="1" ht="14.4" customHeight="1">
      <c r="A1163" s="38"/>
      <c r="B1163" s="39"/>
      <c r="C1163" s="271" t="s">
        <v>1303</v>
      </c>
      <c r="D1163" s="271" t="s">
        <v>1304</v>
      </c>
      <c r="E1163" s="272" t="s">
        <v>1305</v>
      </c>
      <c r="F1163" s="273" t="s">
        <v>1306</v>
      </c>
      <c r="G1163" s="274" t="s">
        <v>262</v>
      </c>
      <c r="H1163" s="275">
        <v>12.75</v>
      </c>
      <c r="I1163" s="276"/>
      <c r="J1163" s="277">
        <f>ROUND(I1163*H1163,2)</f>
        <v>0</v>
      </c>
      <c r="K1163" s="278"/>
      <c r="L1163" s="279"/>
      <c r="M1163" s="280" t="s">
        <v>1</v>
      </c>
      <c r="N1163" s="281" t="s">
        <v>41</v>
      </c>
      <c r="O1163" s="91"/>
      <c r="P1163" s="226">
        <f>O1163*H1163</f>
        <v>0</v>
      </c>
      <c r="Q1163" s="226">
        <v>0.0013600000000000001</v>
      </c>
      <c r="R1163" s="226">
        <f>Q1163*H1163</f>
        <v>0.017340000000000001</v>
      </c>
      <c r="S1163" s="226">
        <v>0</v>
      </c>
      <c r="T1163" s="227">
        <f>S1163*H1163</f>
        <v>0</v>
      </c>
      <c r="U1163" s="38"/>
      <c r="V1163" s="38"/>
      <c r="W1163" s="38"/>
      <c r="X1163" s="38"/>
      <c r="Y1163" s="38"/>
      <c r="Z1163" s="38"/>
      <c r="AA1163" s="38"/>
      <c r="AB1163" s="38"/>
      <c r="AC1163" s="38"/>
      <c r="AD1163" s="38"/>
      <c r="AE1163" s="38"/>
      <c r="AR1163" s="228" t="s">
        <v>144</v>
      </c>
      <c r="AT1163" s="228" t="s">
        <v>1304</v>
      </c>
      <c r="AU1163" s="228" t="s">
        <v>86</v>
      </c>
      <c r="AY1163" s="17" t="s">
        <v>116</v>
      </c>
      <c r="BE1163" s="229">
        <f>IF(N1163="základní",J1163,0)</f>
        <v>0</v>
      </c>
      <c r="BF1163" s="229">
        <f>IF(N1163="snížená",J1163,0)</f>
        <v>0</v>
      </c>
      <c r="BG1163" s="229">
        <f>IF(N1163="zákl. přenesená",J1163,0)</f>
        <v>0</v>
      </c>
      <c r="BH1163" s="229">
        <f>IF(N1163="sníž. přenesená",J1163,0)</f>
        <v>0</v>
      </c>
      <c r="BI1163" s="229">
        <f>IF(N1163="nulová",J1163,0)</f>
        <v>0</v>
      </c>
      <c r="BJ1163" s="17" t="s">
        <v>81</v>
      </c>
      <c r="BK1163" s="229">
        <f>ROUND(I1163*H1163,2)</f>
        <v>0</v>
      </c>
      <c r="BL1163" s="17" t="s">
        <v>126</v>
      </c>
      <c r="BM1163" s="228" t="s">
        <v>1307</v>
      </c>
    </row>
    <row r="1164" s="13" customFormat="1">
      <c r="A1164" s="13"/>
      <c r="B1164" s="237"/>
      <c r="C1164" s="238"/>
      <c r="D1164" s="239" t="s">
        <v>196</v>
      </c>
      <c r="E1164" s="240" t="s">
        <v>1</v>
      </c>
      <c r="F1164" s="241" t="s">
        <v>1308</v>
      </c>
      <c r="G1164" s="238"/>
      <c r="H1164" s="242">
        <v>12.75</v>
      </c>
      <c r="I1164" s="243"/>
      <c r="J1164" s="238"/>
      <c r="K1164" s="238"/>
      <c r="L1164" s="244"/>
      <c r="M1164" s="245"/>
      <c r="N1164" s="246"/>
      <c r="O1164" s="246"/>
      <c r="P1164" s="246"/>
      <c r="Q1164" s="246"/>
      <c r="R1164" s="246"/>
      <c r="S1164" s="246"/>
      <c r="T1164" s="247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48" t="s">
        <v>196</v>
      </c>
      <c r="AU1164" s="248" t="s">
        <v>86</v>
      </c>
      <c r="AV1164" s="13" t="s">
        <v>86</v>
      </c>
      <c r="AW1164" s="13" t="s">
        <v>32</v>
      </c>
      <c r="AX1164" s="13" t="s">
        <v>81</v>
      </c>
      <c r="AY1164" s="248" t="s">
        <v>116</v>
      </c>
    </row>
    <row r="1165" s="2" customFormat="1" ht="24.15" customHeight="1">
      <c r="A1165" s="38"/>
      <c r="B1165" s="39"/>
      <c r="C1165" s="216" t="s">
        <v>1309</v>
      </c>
      <c r="D1165" s="216" t="s">
        <v>120</v>
      </c>
      <c r="E1165" s="217" t="s">
        <v>1310</v>
      </c>
      <c r="F1165" s="218" t="s">
        <v>1311</v>
      </c>
      <c r="G1165" s="219" t="s">
        <v>262</v>
      </c>
      <c r="H1165" s="220">
        <v>1.897</v>
      </c>
      <c r="I1165" s="221"/>
      <c r="J1165" s="222">
        <f>ROUND(I1165*H1165,2)</f>
        <v>0</v>
      </c>
      <c r="K1165" s="223"/>
      <c r="L1165" s="44"/>
      <c r="M1165" s="224" t="s">
        <v>1</v>
      </c>
      <c r="N1165" s="225" t="s">
        <v>41</v>
      </c>
      <c r="O1165" s="91"/>
      <c r="P1165" s="226">
        <f>O1165*H1165</f>
        <v>0</v>
      </c>
      <c r="Q1165" s="226">
        <v>0</v>
      </c>
      <c r="R1165" s="226">
        <f>Q1165*H1165</f>
        <v>0</v>
      </c>
      <c r="S1165" s="226">
        <v>0</v>
      </c>
      <c r="T1165" s="227">
        <f>S1165*H1165</f>
        <v>0</v>
      </c>
      <c r="U1165" s="38"/>
      <c r="V1165" s="38"/>
      <c r="W1165" s="38"/>
      <c r="X1165" s="38"/>
      <c r="Y1165" s="38"/>
      <c r="Z1165" s="38"/>
      <c r="AA1165" s="38"/>
      <c r="AB1165" s="38"/>
      <c r="AC1165" s="38"/>
      <c r="AD1165" s="38"/>
      <c r="AE1165" s="38"/>
      <c r="AR1165" s="228" t="s">
        <v>126</v>
      </c>
      <c r="AT1165" s="228" t="s">
        <v>120</v>
      </c>
      <c r="AU1165" s="228" t="s">
        <v>86</v>
      </c>
      <c r="AY1165" s="17" t="s">
        <v>116</v>
      </c>
      <c r="BE1165" s="229">
        <f>IF(N1165="základní",J1165,0)</f>
        <v>0</v>
      </c>
      <c r="BF1165" s="229">
        <f>IF(N1165="snížená",J1165,0)</f>
        <v>0</v>
      </c>
      <c r="BG1165" s="229">
        <f>IF(N1165="zákl. přenesená",J1165,0)</f>
        <v>0</v>
      </c>
      <c r="BH1165" s="229">
        <f>IF(N1165="sníž. přenesená",J1165,0)</f>
        <v>0</v>
      </c>
      <c r="BI1165" s="229">
        <f>IF(N1165="nulová",J1165,0)</f>
        <v>0</v>
      </c>
      <c r="BJ1165" s="17" t="s">
        <v>81</v>
      </c>
      <c r="BK1165" s="229">
        <f>ROUND(I1165*H1165,2)</f>
        <v>0</v>
      </c>
      <c r="BL1165" s="17" t="s">
        <v>126</v>
      </c>
      <c r="BM1165" s="228" t="s">
        <v>1312</v>
      </c>
    </row>
    <row r="1166" s="13" customFormat="1">
      <c r="A1166" s="13"/>
      <c r="B1166" s="237"/>
      <c r="C1166" s="238"/>
      <c r="D1166" s="239" t="s">
        <v>196</v>
      </c>
      <c r="E1166" s="240" t="s">
        <v>1</v>
      </c>
      <c r="F1166" s="241" t="s">
        <v>1313</v>
      </c>
      <c r="G1166" s="238"/>
      <c r="H1166" s="242">
        <v>1.897</v>
      </c>
      <c r="I1166" s="243"/>
      <c r="J1166" s="238"/>
      <c r="K1166" s="238"/>
      <c r="L1166" s="244"/>
      <c r="M1166" s="245"/>
      <c r="N1166" s="246"/>
      <c r="O1166" s="246"/>
      <c r="P1166" s="246"/>
      <c r="Q1166" s="246"/>
      <c r="R1166" s="246"/>
      <c r="S1166" s="246"/>
      <c r="T1166" s="247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T1166" s="248" t="s">
        <v>196</v>
      </c>
      <c r="AU1166" s="248" t="s">
        <v>86</v>
      </c>
      <c r="AV1166" s="13" t="s">
        <v>86</v>
      </c>
      <c r="AW1166" s="13" t="s">
        <v>32</v>
      </c>
      <c r="AX1166" s="13" t="s">
        <v>81</v>
      </c>
      <c r="AY1166" s="248" t="s">
        <v>116</v>
      </c>
    </row>
    <row r="1167" s="2" customFormat="1" ht="24.15" customHeight="1">
      <c r="A1167" s="38"/>
      <c r="B1167" s="39"/>
      <c r="C1167" s="216" t="s">
        <v>1314</v>
      </c>
      <c r="D1167" s="216" t="s">
        <v>120</v>
      </c>
      <c r="E1167" s="217" t="s">
        <v>1315</v>
      </c>
      <c r="F1167" s="218" t="s">
        <v>1316</v>
      </c>
      <c r="G1167" s="219" t="s">
        <v>262</v>
      </c>
      <c r="H1167" s="220">
        <v>32.372</v>
      </c>
      <c r="I1167" s="221"/>
      <c r="J1167" s="222">
        <f>ROUND(I1167*H1167,2)</f>
        <v>0</v>
      </c>
      <c r="K1167" s="223"/>
      <c r="L1167" s="44"/>
      <c r="M1167" s="224" t="s">
        <v>1</v>
      </c>
      <c r="N1167" s="225" t="s">
        <v>41</v>
      </c>
      <c r="O1167" s="91"/>
      <c r="P1167" s="226">
        <f>O1167*H1167</f>
        <v>0</v>
      </c>
      <c r="Q1167" s="226">
        <v>0.0043800000000000002</v>
      </c>
      <c r="R1167" s="226">
        <f>Q1167*H1167</f>
        <v>0.14178936</v>
      </c>
      <c r="S1167" s="226">
        <v>0</v>
      </c>
      <c r="T1167" s="227">
        <f>S1167*H1167</f>
        <v>0</v>
      </c>
      <c r="U1167" s="38"/>
      <c r="V1167" s="38"/>
      <c r="W1167" s="38"/>
      <c r="X1167" s="38"/>
      <c r="Y1167" s="38"/>
      <c r="Z1167" s="38"/>
      <c r="AA1167" s="38"/>
      <c r="AB1167" s="38"/>
      <c r="AC1167" s="38"/>
      <c r="AD1167" s="38"/>
      <c r="AE1167" s="38"/>
      <c r="AR1167" s="228" t="s">
        <v>126</v>
      </c>
      <c r="AT1167" s="228" t="s">
        <v>120</v>
      </c>
      <c r="AU1167" s="228" t="s">
        <v>86</v>
      </c>
      <c r="AY1167" s="17" t="s">
        <v>116</v>
      </c>
      <c r="BE1167" s="229">
        <f>IF(N1167="základní",J1167,0)</f>
        <v>0</v>
      </c>
      <c r="BF1167" s="229">
        <f>IF(N1167="snížená",J1167,0)</f>
        <v>0</v>
      </c>
      <c r="BG1167" s="229">
        <f>IF(N1167="zákl. přenesená",J1167,0)</f>
        <v>0</v>
      </c>
      <c r="BH1167" s="229">
        <f>IF(N1167="sníž. přenesená",J1167,0)</f>
        <v>0</v>
      </c>
      <c r="BI1167" s="229">
        <f>IF(N1167="nulová",J1167,0)</f>
        <v>0</v>
      </c>
      <c r="BJ1167" s="17" t="s">
        <v>81</v>
      </c>
      <c r="BK1167" s="229">
        <f>ROUND(I1167*H1167,2)</f>
        <v>0</v>
      </c>
      <c r="BL1167" s="17" t="s">
        <v>126</v>
      </c>
      <c r="BM1167" s="228" t="s">
        <v>1317</v>
      </c>
    </row>
    <row r="1168" s="13" customFormat="1">
      <c r="A1168" s="13"/>
      <c r="B1168" s="237"/>
      <c r="C1168" s="238"/>
      <c r="D1168" s="239" t="s">
        <v>196</v>
      </c>
      <c r="E1168" s="240" t="s">
        <v>1</v>
      </c>
      <c r="F1168" s="241" t="s">
        <v>1318</v>
      </c>
      <c r="G1168" s="238"/>
      <c r="H1168" s="242">
        <v>32.372</v>
      </c>
      <c r="I1168" s="243"/>
      <c r="J1168" s="238"/>
      <c r="K1168" s="238"/>
      <c r="L1168" s="244"/>
      <c r="M1168" s="245"/>
      <c r="N1168" s="246"/>
      <c r="O1168" s="246"/>
      <c r="P1168" s="246"/>
      <c r="Q1168" s="246"/>
      <c r="R1168" s="246"/>
      <c r="S1168" s="246"/>
      <c r="T1168" s="247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T1168" s="248" t="s">
        <v>196</v>
      </c>
      <c r="AU1168" s="248" t="s">
        <v>86</v>
      </c>
      <c r="AV1168" s="13" t="s">
        <v>86</v>
      </c>
      <c r="AW1168" s="13" t="s">
        <v>32</v>
      </c>
      <c r="AX1168" s="13" t="s">
        <v>76</v>
      </c>
      <c r="AY1168" s="248" t="s">
        <v>116</v>
      </c>
    </row>
    <row r="1169" s="14" customFormat="1">
      <c r="A1169" s="14"/>
      <c r="B1169" s="249"/>
      <c r="C1169" s="250"/>
      <c r="D1169" s="239" t="s">
        <v>196</v>
      </c>
      <c r="E1169" s="251" t="s">
        <v>1</v>
      </c>
      <c r="F1169" s="252" t="s">
        <v>201</v>
      </c>
      <c r="G1169" s="250"/>
      <c r="H1169" s="253">
        <v>32.372</v>
      </c>
      <c r="I1169" s="254"/>
      <c r="J1169" s="250"/>
      <c r="K1169" s="250"/>
      <c r="L1169" s="255"/>
      <c r="M1169" s="256"/>
      <c r="N1169" s="257"/>
      <c r="O1169" s="257"/>
      <c r="P1169" s="257"/>
      <c r="Q1169" s="257"/>
      <c r="R1169" s="257"/>
      <c r="S1169" s="257"/>
      <c r="T1169" s="258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259" t="s">
        <v>196</v>
      </c>
      <c r="AU1169" s="259" t="s">
        <v>86</v>
      </c>
      <c r="AV1169" s="14" t="s">
        <v>126</v>
      </c>
      <c r="AW1169" s="14" t="s">
        <v>32</v>
      </c>
      <c r="AX1169" s="14" t="s">
        <v>81</v>
      </c>
      <c r="AY1169" s="259" t="s">
        <v>116</v>
      </c>
    </row>
    <row r="1170" s="2" customFormat="1" ht="24.15" customHeight="1">
      <c r="A1170" s="38"/>
      <c r="B1170" s="39"/>
      <c r="C1170" s="216" t="s">
        <v>1319</v>
      </c>
      <c r="D1170" s="216" t="s">
        <v>120</v>
      </c>
      <c r="E1170" s="217" t="s">
        <v>1320</v>
      </c>
      <c r="F1170" s="218" t="s">
        <v>1321</v>
      </c>
      <c r="G1170" s="219" t="s">
        <v>262</v>
      </c>
      <c r="H1170" s="220">
        <v>4.4100000000000001</v>
      </c>
      <c r="I1170" s="221"/>
      <c r="J1170" s="222">
        <f>ROUND(I1170*H1170,2)</f>
        <v>0</v>
      </c>
      <c r="K1170" s="223"/>
      <c r="L1170" s="44"/>
      <c r="M1170" s="224" t="s">
        <v>1</v>
      </c>
      <c r="N1170" s="225" t="s">
        <v>41</v>
      </c>
      <c r="O1170" s="91"/>
      <c r="P1170" s="226">
        <f>O1170*H1170</f>
        <v>0</v>
      </c>
      <c r="Q1170" s="226">
        <v>0.0082799999999999992</v>
      </c>
      <c r="R1170" s="226">
        <f>Q1170*H1170</f>
        <v>0.0365148</v>
      </c>
      <c r="S1170" s="226">
        <v>0</v>
      </c>
      <c r="T1170" s="227">
        <f>S1170*H1170</f>
        <v>0</v>
      </c>
      <c r="U1170" s="38"/>
      <c r="V1170" s="38"/>
      <c r="W1170" s="38"/>
      <c r="X1170" s="38"/>
      <c r="Y1170" s="38"/>
      <c r="Z1170" s="38"/>
      <c r="AA1170" s="38"/>
      <c r="AB1170" s="38"/>
      <c r="AC1170" s="38"/>
      <c r="AD1170" s="38"/>
      <c r="AE1170" s="38"/>
      <c r="AR1170" s="228" t="s">
        <v>126</v>
      </c>
      <c r="AT1170" s="228" t="s">
        <v>120</v>
      </c>
      <c r="AU1170" s="228" t="s">
        <v>86</v>
      </c>
      <c r="AY1170" s="17" t="s">
        <v>116</v>
      </c>
      <c r="BE1170" s="229">
        <f>IF(N1170="základní",J1170,0)</f>
        <v>0</v>
      </c>
      <c r="BF1170" s="229">
        <f>IF(N1170="snížená",J1170,0)</f>
        <v>0</v>
      </c>
      <c r="BG1170" s="229">
        <f>IF(N1170="zákl. přenesená",J1170,0)</f>
        <v>0</v>
      </c>
      <c r="BH1170" s="229">
        <f>IF(N1170="sníž. přenesená",J1170,0)</f>
        <v>0</v>
      </c>
      <c r="BI1170" s="229">
        <f>IF(N1170="nulová",J1170,0)</f>
        <v>0</v>
      </c>
      <c r="BJ1170" s="17" t="s">
        <v>81</v>
      </c>
      <c r="BK1170" s="229">
        <f>ROUND(I1170*H1170,2)</f>
        <v>0</v>
      </c>
      <c r="BL1170" s="17" t="s">
        <v>126</v>
      </c>
      <c r="BM1170" s="228" t="s">
        <v>1322</v>
      </c>
    </row>
    <row r="1171" s="13" customFormat="1">
      <c r="A1171" s="13"/>
      <c r="B1171" s="237"/>
      <c r="C1171" s="238"/>
      <c r="D1171" s="239" t="s">
        <v>196</v>
      </c>
      <c r="E1171" s="240" t="s">
        <v>1</v>
      </c>
      <c r="F1171" s="241" t="s">
        <v>1323</v>
      </c>
      <c r="G1171" s="238"/>
      <c r="H1171" s="242">
        <v>4.4100000000000001</v>
      </c>
      <c r="I1171" s="243"/>
      <c r="J1171" s="238"/>
      <c r="K1171" s="238"/>
      <c r="L1171" s="244"/>
      <c r="M1171" s="245"/>
      <c r="N1171" s="246"/>
      <c r="O1171" s="246"/>
      <c r="P1171" s="246"/>
      <c r="Q1171" s="246"/>
      <c r="R1171" s="246"/>
      <c r="S1171" s="246"/>
      <c r="T1171" s="247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248" t="s">
        <v>196</v>
      </c>
      <c r="AU1171" s="248" t="s">
        <v>86</v>
      </c>
      <c r="AV1171" s="13" t="s">
        <v>86</v>
      </c>
      <c r="AW1171" s="13" t="s">
        <v>32</v>
      </c>
      <c r="AX1171" s="13" t="s">
        <v>81</v>
      </c>
      <c r="AY1171" s="248" t="s">
        <v>116</v>
      </c>
    </row>
    <row r="1172" s="2" customFormat="1" ht="24.15" customHeight="1">
      <c r="A1172" s="38"/>
      <c r="B1172" s="39"/>
      <c r="C1172" s="216" t="s">
        <v>1324</v>
      </c>
      <c r="D1172" s="216" t="s">
        <v>120</v>
      </c>
      <c r="E1172" s="217" t="s">
        <v>1325</v>
      </c>
      <c r="F1172" s="218" t="s">
        <v>1326</v>
      </c>
      <c r="G1172" s="219" t="s">
        <v>262</v>
      </c>
      <c r="H1172" s="220">
        <v>12.475</v>
      </c>
      <c r="I1172" s="221"/>
      <c r="J1172" s="222">
        <f>ROUND(I1172*H1172,2)</f>
        <v>0</v>
      </c>
      <c r="K1172" s="223"/>
      <c r="L1172" s="44"/>
      <c r="M1172" s="224" t="s">
        <v>1</v>
      </c>
      <c r="N1172" s="225" t="s">
        <v>41</v>
      </c>
      <c r="O1172" s="91"/>
      <c r="P1172" s="226">
        <f>O1172*H1172</f>
        <v>0</v>
      </c>
      <c r="Q1172" s="226">
        <v>0.0047800000000000004</v>
      </c>
      <c r="R1172" s="226">
        <f>Q1172*H1172</f>
        <v>0.059630500000000003</v>
      </c>
      <c r="S1172" s="226">
        <v>0</v>
      </c>
      <c r="T1172" s="227">
        <f>S1172*H1172</f>
        <v>0</v>
      </c>
      <c r="U1172" s="38"/>
      <c r="V1172" s="38"/>
      <c r="W1172" s="38"/>
      <c r="X1172" s="38"/>
      <c r="Y1172" s="38"/>
      <c r="Z1172" s="38"/>
      <c r="AA1172" s="38"/>
      <c r="AB1172" s="38"/>
      <c r="AC1172" s="38"/>
      <c r="AD1172" s="38"/>
      <c r="AE1172" s="38"/>
      <c r="AR1172" s="228" t="s">
        <v>126</v>
      </c>
      <c r="AT1172" s="228" t="s">
        <v>120</v>
      </c>
      <c r="AU1172" s="228" t="s">
        <v>86</v>
      </c>
      <c r="AY1172" s="17" t="s">
        <v>116</v>
      </c>
      <c r="BE1172" s="229">
        <f>IF(N1172="základní",J1172,0)</f>
        <v>0</v>
      </c>
      <c r="BF1172" s="229">
        <f>IF(N1172="snížená",J1172,0)</f>
        <v>0</v>
      </c>
      <c r="BG1172" s="229">
        <f>IF(N1172="zákl. přenesená",J1172,0)</f>
        <v>0</v>
      </c>
      <c r="BH1172" s="229">
        <f>IF(N1172="sníž. přenesená",J1172,0)</f>
        <v>0</v>
      </c>
      <c r="BI1172" s="229">
        <f>IF(N1172="nulová",J1172,0)</f>
        <v>0</v>
      </c>
      <c r="BJ1172" s="17" t="s">
        <v>81</v>
      </c>
      <c r="BK1172" s="229">
        <f>ROUND(I1172*H1172,2)</f>
        <v>0</v>
      </c>
      <c r="BL1172" s="17" t="s">
        <v>126</v>
      </c>
      <c r="BM1172" s="228" t="s">
        <v>1327</v>
      </c>
    </row>
    <row r="1173" s="13" customFormat="1">
      <c r="A1173" s="13"/>
      <c r="B1173" s="237"/>
      <c r="C1173" s="238"/>
      <c r="D1173" s="239" t="s">
        <v>196</v>
      </c>
      <c r="E1173" s="240" t="s">
        <v>1</v>
      </c>
      <c r="F1173" s="241" t="s">
        <v>1328</v>
      </c>
      <c r="G1173" s="238"/>
      <c r="H1173" s="242">
        <v>4.4100000000000001</v>
      </c>
      <c r="I1173" s="243"/>
      <c r="J1173" s="238"/>
      <c r="K1173" s="238"/>
      <c r="L1173" s="244"/>
      <c r="M1173" s="245"/>
      <c r="N1173" s="246"/>
      <c r="O1173" s="246"/>
      <c r="P1173" s="246"/>
      <c r="Q1173" s="246"/>
      <c r="R1173" s="246"/>
      <c r="S1173" s="246"/>
      <c r="T1173" s="247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T1173" s="248" t="s">
        <v>196</v>
      </c>
      <c r="AU1173" s="248" t="s">
        <v>86</v>
      </c>
      <c r="AV1173" s="13" t="s">
        <v>86</v>
      </c>
      <c r="AW1173" s="13" t="s">
        <v>32</v>
      </c>
      <c r="AX1173" s="13" t="s">
        <v>76</v>
      </c>
      <c r="AY1173" s="248" t="s">
        <v>116</v>
      </c>
    </row>
    <row r="1174" s="13" customFormat="1">
      <c r="A1174" s="13"/>
      <c r="B1174" s="237"/>
      <c r="C1174" s="238"/>
      <c r="D1174" s="239" t="s">
        <v>196</v>
      </c>
      <c r="E1174" s="240" t="s">
        <v>1</v>
      </c>
      <c r="F1174" s="241" t="s">
        <v>1329</v>
      </c>
      <c r="G1174" s="238"/>
      <c r="H1174" s="242">
        <v>1.2250000000000001</v>
      </c>
      <c r="I1174" s="243"/>
      <c r="J1174" s="238"/>
      <c r="K1174" s="238"/>
      <c r="L1174" s="244"/>
      <c r="M1174" s="245"/>
      <c r="N1174" s="246"/>
      <c r="O1174" s="246"/>
      <c r="P1174" s="246"/>
      <c r="Q1174" s="246"/>
      <c r="R1174" s="246"/>
      <c r="S1174" s="246"/>
      <c r="T1174" s="247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248" t="s">
        <v>196</v>
      </c>
      <c r="AU1174" s="248" t="s">
        <v>86</v>
      </c>
      <c r="AV1174" s="13" t="s">
        <v>86</v>
      </c>
      <c r="AW1174" s="13" t="s">
        <v>32</v>
      </c>
      <c r="AX1174" s="13" t="s">
        <v>76</v>
      </c>
      <c r="AY1174" s="248" t="s">
        <v>116</v>
      </c>
    </row>
    <row r="1175" s="13" customFormat="1">
      <c r="A1175" s="13"/>
      <c r="B1175" s="237"/>
      <c r="C1175" s="238"/>
      <c r="D1175" s="239" t="s">
        <v>196</v>
      </c>
      <c r="E1175" s="240" t="s">
        <v>1</v>
      </c>
      <c r="F1175" s="241" t="s">
        <v>1330</v>
      </c>
      <c r="G1175" s="238"/>
      <c r="H1175" s="242">
        <v>6.8399999999999999</v>
      </c>
      <c r="I1175" s="243"/>
      <c r="J1175" s="238"/>
      <c r="K1175" s="238"/>
      <c r="L1175" s="244"/>
      <c r="M1175" s="245"/>
      <c r="N1175" s="246"/>
      <c r="O1175" s="246"/>
      <c r="P1175" s="246"/>
      <c r="Q1175" s="246"/>
      <c r="R1175" s="246"/>
      <c r="S1175" s="246"/>
      <c r="T1175" s="247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48" t="s">
        <v>196</v>
      </c>
      <c r="AU1175" s="248" t="s">
        <v>86</v>
      </c>
      <c r="AV1175" s="13" t="s">
        <v>86</v>
      </c>
      <c r="AW1175" s="13" t="s">
        <v>32</v>
      </c>
      <c r="AX1175" s="13" t="s">
        <v>76</v>
      </c>
      <c r="AY1175" s="248" t="s">
        <v>116</v>
      </c>
    </row>
    <row r="1176" s="14" customFormat="1">
      <c r="A1176" s="14"/>
      <c r="B1176" s="249"/>
      <c r="C1176" s="250"/>
      <c r="D1176" s="239" t="s">
        <v>196</v>
      </c>
      <c r="E1176" s="251" t="s">
        <v>1</v>
      </c>
      <c r="F1176" s="252" t="s">
        <v>201</v>
      </c>
      <c r="G1176" s="250"/>
      <c r="H1176" s="253">
        <v>12.475</v>
      </c>
      <c r="I1176" s="254"/>
      <c r="J1176" s="250"/>
      <c r="K1176" s="250"/>
      <c r="L1176" s="255"/>
      <c r="M1176" s="256"/>
      <c r="N1176" s="257"/>
      <c r="O1176" s="257"/>
      <c r="P1176" s="257"/>
      <c r="Q1176" s="257"/>
      <c r="R1176" s="257"/>
      <c r="S1176" s="257"/>
      <c r="T1176" s="258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T1176" s="259" t="s">
        <v>196</v>
      </c>
      <c r="AU1176" s="259" t="s">
        <v>86</v>
      </c>
      <c r="AV1176" s="14" t="s">
        <v>126</v>
      </c>
      <c r="AW1176" s="14" t="s">
        <v>32</v>
      </c>
      <c r="AX1176" s="14" t="s">
        <v>81</v>
      </c>
      <c r="AY1176" s="259" t="s">
        <v>116</v>
      </c>
    </row>
    <row r="1177" s="2" customFormat="1" ht="24.15" customHeight="1">
      <c r="A1177" s="38"/>
      <c r="B1177" s="39"/>
      <c r="C1177" s="216" t="s">
        <v>1331</v>
      </c>
      <c r="D1177" s="216" t="s">
        <v>120</v>
      </c>
      <c r="E1177" s="217" t="s">
        <v>1332</v>
      </c>
      <c r="F1177" s="218" t="s">
        <v>1333</v>
      </c>
      <c r="G1177" s="219" t="s">
        <v>262</v>
      </c>
      <c r="H1177" s="220">
        <v>8.5</v>
      </c>
      <c r="I1177" s="221"/>
      <c r="J1177" s="222">
        <f>ROUND(I1177*H1177,2)</f>
        <v>0</v>
      </c>
      <c r="K1177" s="223"/>
      <c r="L1177" s="44"/>
      <c r="M1177" s="224" t="s">
        <v>1</v>
      </c>
      <c r="N1177" s="225" t="s">
        <v>41</v>
      </c>
      <c r="O1177" s="91"/>
      <c r="P1177" s="226">
        <f>O1177*H1177</f>
        <v>0</v>
      </c>
      <c r="Q1177" s="226">
        <v>0.0043800000000000002</v>
      </c>
      <c r="R1177" s="226">
        <f>Q1177*H1177</f>
        <v>0.037229999999999999</v>
      </c>
      <c r="S1177" s="226">
        <v>0</v>
      </c>
      <c r="T1177" s="227">
        <f>S1177*H1177</f>
        <v>0</v>
      </c>
      <c r="U1177" s="38"/>
      <c r="V1177" s="38"/>
      <c r="W1177" s="38"/>
      <c r="X1177" s="38"/>
      <c r="Y1177" s="38"/>
      <c r="Z1177" s="38"/>
      <c r="AA1177" s="38"/>
      <c r="AB1177" s="38"/>
      <c r="AC1177" s="38"/>
      <c r="AD1177" s="38"/>
      <c r="AE1177" s="38"/>
      <c r="AR1177" s="228" t="s">
        <v>126</v>
      </c>
      <c r="AT1177" s="228" t="s">
        <v>120</v>
      </c>
      <c r="AU1177" s="228" t="s">
        <v>86</v>
      </c>
      <c r="AY1177" s="17" t="s">
        <v>116</v>
      </c>
      <c r="BE1177" s="229">
        <f>IF(N1177="základní",J1177,0)</f>
        <v>0</v>
      </c>
      <c r="BF1177" s="229">
        <f>IF(N1177="snížená",J1177,0)</f>
        <v>0</v>
      </c>
      <c r="BG1177" s="229">
        <f>IF(N1177="zákl. přenesená",J1177,0)</f>
        <v>0</v>
      </c>
      <c r="BH1177" s="229">
        <f>IF(N1177="sníž. přenesená",J1177,0)</f>
        <v>0</v>
      </c>
      <c r="BI1177" s="229">
        <f>IF(N1177="nulová",J1177,0)</f>
        <v>0</v>
      </c>
      <c r="BJ1177" s="17" t="s">
        <v>81</v>
      </c>
      <c r="BK1177" s="229">
        <f>ROUND(I1177*H1177,2)</f>
        <v>0</v>
      </c>
      <c r="BL1177" s="17" t="s">
        <v>126</v>
      </c>
      <c r="BM1177" s="228" t="s">
        <v>1334</v>
      </c>
    </row>
    <row r="1178" s="13" customFormat="1">
      <c r="A1178" s="13"/>
      <c r="B1178" s="237"/>
      <c r="C1178" s="238"/>
      <c r="D1178" s="239" t="s">
        <v>196</v>
      </c>
      <c r="E1178" s="240" t="s">
        <v>1</v>
      </c>
      <c r="F1178" s="241" t="s">
        <v>1335</v>
      </c>
      <c r="G1178" s="238"/>
      <c r="H1178" s="242">
        <v>8.5</v>
      </c>
      <c r="I1178" s="243"/>
      <c r="J1178" s="238"/>
      <c r="K1178" s="238"/>
      <c r="L1178" s="244"/>
      <c r="M1178" s="245"/>
      <c r="N1178" s="246"/>
      <c r="O1178" s="246"/>
      <c r="P1178" s="246"/>
      <c r="Q1178" s="246"/>
      <c r="R1178" s="246"/>
      <c r="S1178" s="246"/>
      <c r="T1178" s="247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248" t="s">
        <v>196</v>
      </c>
      <c r="AU1178" s="248" t="s">
        <v>86</v>
      </c>
      <c r="AV1178" s="13" t="s">
        <v>86</v>
      </c>
      <c r="AW1178" s="13" t="s">
        <v>32</v>
      </c>
      <c r="AX1178" s="13" t="s">
        <v>81</v>
      </c>
      <c r="AY1178" s="248" t="s">
        <v>116</v>
      </c>
    </row>
    <row r="1179" s="2" customFormat="1" ht="24.15" customHeight="1">
      <c r="A1179" s="38"/>
      <c r="B1179" s="39"/>
      <c r="C1179" s="216" t="s">
        <v>1336</v>
      </c>
      <c r="D1179" s="216" t="s">
        <v>120</v>
      </c>
      <c r="E1179" s="217" t="s">
        <v>1337</v>
      </c>
      <c r="F1179" s="218" t="s">
        <v>1338</v>
      </c>
      <c r="G1179" s="219" t="s">
        <v>697</v>
      </c>
      <c r="H1179" s="220">
        <v>15.4</v>
      </c>
      <c r="I1179" s="221"/>
      <c r="J1179" s="222">
        <f>ROUND(I1179*H1179,2)</f>
        <v>0</v>
      </c>
      <c r="K1179" s="223"/>
      <c r="L1179" s="44"/>
      <c r="M1179" s="224" t="s">
        <v>1</v>
      </c>
      <c r="N1179" s="225" t="s">
        <v>41</v>
      </c>
      <c r="O1179" s="91"/>
      <c r="P1179" s="226">
        <f>O1179*H1179</f>
        <v>0</v>
      </c>
      <c r="Q1179" s="226">
        <v>0</v>
      </c>
      <c r="R1179" s="226">
        <f>Q1179*H1179</f>
        <v>0</v>
      </c>
      <c r="S1179" s="226">
        <v>0</v>
      </c>
      <c r="T1179" s="227">
        <f>S1179*H1179</f>
        <v>0</v>
      </c>
      <c r="U1179" s="38"/>
      <c r="V1179" s="38"/>
      <c r="W1179" s="38"/>
      <c r="X1179" s="38"/>
      <c r="Y1179" s="38"/>
      <c r="Z1179" s="38"/>
      <c r="AA1179" s="38"/>
      <c r="AB1179" s="38"/>
      <c r="AC1179" s="38"/>
      <c r="AD1179" s="38"/>
      <c r="AE1179" s="38"/>
      <c r="AR1179" s="228" t="s">
        <v>126</v>
      </c>
      <c r="AT1179" s="228" t="s">
        <v>120</v>
      </c>
      <c r="AU1179" s="228" t="s">
        <v>86</v>
      </c>
      <c r="AY1179" s="17" t="s">
        <v>116</v>
      </c>
      <c r="BE1179" s="229">
        <f>IF(N1179="základní",J1179,0)</f>
        <v>0</v>
      </c>
      <c r="BF1179" s="229">
        <f>IF(N1179="snížená",J1179,0)</f>
        <v>0</v>
      </c>
      <c r="BG1179" s="229">
        <f>IF(N1179="zákl. přenesená",J1179,0)</f>
        <v>0</v>
      </c>
      <c r="BH1179" s="229">
        <f>IF(N1179="sníž. přenesená",J1179,0)</f>
        <v>0</v>
      </c>
      <c r="BI1179" s="229">
        <f>IF(N1179="nulová",J1179,0)</f>
        <v>0</v>
      </c>
      <c r="BJ1179" s="17" t="s">
        <v>81</v>
      </c>
      <c r="BK1179" s="229">
        <f>ROUND(I1179*H1179,2)</f>
        <v>0</v>
      </c>
      <c r="BL1179" s="17" t="s">
        <v>126</v>
      </c>
      <c r="BM1179" s="228" t="s">
        <v>1339</v>
      </c>
    </row>
    <row r="1180" s="13" customFormat="1">
      <c r="A1180" s="13"/>
      <c r="B1180" s="237"/>
      <c r="C1180" s="238"/>
      <c r="D1180" s="239" t="s">
        <v>196</v>
      </c>
      <c r="E1180" s="240" t="s">
        <v>1</v>
      </c>
      <c r="F1180" s="241" t="s">
        <v>1340</v>
      </c>
      <c r="G1180" s="238"/>
      <c r="H1180" s="242">
        <v>15.4</v>
      </c>
      <c r="I1180" s="243"/>
      <c r="J1180" s="238"/>
      <c r="K1180" s="238"/>
      <c r="L1180" s="244"/>
      <c r="M1180" s="245"/>
      <c r="N1180" s="246"/>
      <c r="O1180" s="246"/>
      <c r="P1180" s="246"/>
      <c r="Q1180" s="246"/>
      <c r="R1180" s="246"/>
      <c r="S1180" s="246"/>
      <c r="T1180" s="247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T1180" s="248" t="s">
        <v>196</v>
      </c>
      <c r="AU1180" s="248" t="s">
        <v>86</v>
      </c>
      <c r="AV1180" s="13" t="s">
        <v>86</v>
      </c>
      <c r="AW1180" s="13" t="s">
        <v>32</v>
      </c>
      <c r="AX1180" s="13" t="s">
        <v>81</v>
      </c>
      <c r="AY1180" s="248" t="s">
        <v>116</v>
      </c>
    </row>
    <row r="1181" s="2" customFormat="1" ht="24.15" customHeight="1">
      <c r="A1181" s="38"/>
      <c r="B1181" s="39"/>
      <c r="C1181" s="216" t="s">
        <v>1341</v>
      </c>
      <c r="D1181" s="216" t="s">
        <v>120</v>
      </c>
      <c r="E1181" s="217" t="s">
        <v>1342</v>
      </c>
      <c r="F1181" s="218" t="s">
        <v>1343</v>
      </c>
      <c r="G1181" s="219" t="s">
        <v>262</v>
      </c>
      <c r="H1181" s="220">
        <v>22.992999999999999</v>
      </c>
      <c r="I1181" s="221"/>
      <c r="J1181" s="222">
        <f>ROUND(I1181*H1181,2)</f>
        <v>0</v>
      </c>
      <c r="K1181" s="223"/>
      <c r="L1181" s="44"/>
      <c r="M1181" s="224" t="s">
        <v>1</v>
      </c>
      <c r="N1181" s="225" t="s">
        <v>41</v>
      </c>
      <c r="O1181" s="91"/>
      <c r="P1181" s="226">
        <f>O1181*H1181</f>
        <v>0</v>
      </c>
      <c r="Q1181" s="226">
        <v>0.0082500000000000004</v>
      </c>
      <c r="R1181" s="226">
        <f>Q1181*H1181</f>
        <v>0.18969225000000001</v>
      </c>
      <c r="S1181" s="226">
        <v>0</v>
      </c>
      <c r="T1181" s="227">
        <f>S1181*H1181</f>
        <v>0</v>
      </c>
      <c r="U1181" s="38"/>
      <c r="V1181" s="38"/>
      <c r="W1181" s="38"/>
      <c r="X1181" s="38"/>
      <c r="Y1181" s="38"/>
      <c r="Z1181" s="38"/>
      <c r="AA1181" s="38"/>
      <c r="AB1181" s="38"/>
      <c r="AC1181" s="38"/>
      <c r="AD1181" s="38"/>
      <c r="AE1181" s="38"/>
      <c r="AR1181" s="228" t="s">
        <v>126</v>
      </c>
      <c r="AT1181" s="228" t="s">
        <v>120</v>
      </c>
      <c r="AU1181" s="228" t="s">
        <v>86</v>
      </c>
      <c r="AY1181" s="17" t="s">
        <v>116</v>
      </c>
      <c r="BE1181" s="229">
        <f>IF(N1181="základní",J1181,0)</f>
        <v>0</v>
      </c>
      <c r="BF1181" s="229">
        <f>IF(N1181="snížená",J1181,0)</f>
        <v>0</v>
      </c>
      <c r="BG1181" s="229">
        <f>IF(N1181="zákl. přenesená",J1181,0)</f>
        <v>0</v>
      </c>
      <c r="BH1181" s="229">
        <f>IF(N1181="sníž. přenesená",J1181,0)</f>
        <v>0</v>
      </c>
      <c r="BI1181" s="229">
        <f>IF(N1181="nulová",J1181,0)</f>
        <v>0</v>
      </c>
      <c r="BJ1181" s="17" t="s">
        <v>81</v>
      </c>
      <c r="BK1181" s="229">
        <f>ROUND(I1181*H1181,2)</f>
        <v>0</v>
      </c>
      <c r="BL1181" s="17" t="s">
        <v>126</v>
      </c>
      <c r="BM1181" s="228" t="s">
        <v>1344</v>
      </c>
    </row>
    <row r="1182" s="13" customFormat="1">
      <c r="A1182" s="13"/>
      <c r="B1182" s="237"/>
      <c r="C1182" s="238"/>
      <c r="D1182" s="239" t="s">
        <v>196</v>
      </c>
      <c r="E1182" s="240" t="s">
        <v>1</v>
      </c>
      <c r="F1182" s="241" t="s">
        <v>1345</v>
      </c>
      <c r="G1182" s="238"/>
      <c r="H1182" s="242">
        <v>22.992999999999999</v>
      </c>
      <c r="I1182" s="243"/>
      <c r="J1182" s="238"/>
      <c r="K1182" s="238"/>
      <c r="L1182" s="244"/>
      <c r="M1182" s="245"/>
      <c r="N1182" s="246"/>
      <c r="O1182" s="246"/>
      <c r="P1182" s="246"/>
      <c r="Q1182" s="246"/>
      <c r="R1182" s="246"/>
      <c r="S1182" s="246"/>
      <c r="T1182" s="247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T1182" s="248" t="s">
        <v>196</v>
      </c>
      <c r="AU1182" s="248" t="s">
        <v>86</v>
      </c>
      <c r="AV1182" s="13" t="s">
        <v>86</v>
      </c>
      <c r="AW1182" s="13" t="s">
        <v>32</v>
      </c>
      <c r="AX1182" s="13" t="s">
        <v>81</v>
      </c>
      <c r="AY1182" s="248" t="s">
        <v>116</v>
      </c>
    </row>
    <row r="1183" s="2" customFormat="1" ht="14.4" customHeight="1">
      <c r="A1183" s="38"/>
      <c r="B1183" s="39"/>
      <c r="C1183" s="271" t="s">
        <v>1346</v>
      </c>
      <c r="D1183" s="271" t="s">
        <v>1304</v>
      </c>
      <c r="E1183" s="272" t="s">
        <v>1347</v>
      </c>
      <c r="F1183" s="273" t="s">
        <v>1348</v>
      </c>
      <c r="G1183" s="274" t="s">
        <v>262</v>
      </c>
      <c r="H1183" s="275">
        <v>23.452999999999999</v>
      </c>
      <c r="I1183" s="276"/>
      <c r="J1183" s="277">
        <f>ROUND(I1183*H1183,2)</f>
        <v>0</v>
      </c>
      <c r="K1183" s="278"/>
      <c r="L1183" s="279"/>
      <c r="M1183" s="280" t="s">
        <v>1</v>
      </c>
      <c r="N1183" s="281" t="s">
        <v>41</v>
      </c>
      <c r="O1183" s="91"/>
      <c r="P1183" s="226">
        <f>O1183*H1183</f>
        <v>0</v>
      </c>
      <c r="Q1183" s="226">
        <v>0.00051000000000000004</v>
      </c>
      <c r="R1183" s="226">
        <f>Q1183*H1183</f>
        <v>0.011961030000000001</v>
      </c>
      <c r="S1183" s="226">
        <v>0</v>
      </c>
      <c r="T1183" s="227">
        <f>S1183*H1183</f>
        <v>0</v>
      </c>
      <c r="U1183" s="38"/>
      <c r="V1183" s="38"/>
      <c r="W1183" s="38"/>
      <c r="X1183" s="38"/>
      <c r="Y1183" s="38"/>
      <c r="Z1183" s="38"/>
      <c r="AA1183" s="38"/>
      <c r="AB1183" s="38"/>
      <c r="AC1183" s="38"/>
      <c r="AD1183" s="38"/>
      <c r="AE1183" s="38"/>
      <c r="AR1183" s="228" t="s">
        <v>144</v>
      </c>
      <c r="AT1183" s="228" t="s">
        <v>1304</v>
      </c>
      <c r="AU1183" s="228" t="s">
        <v>86</v>
      </c>
      <c r="AY1183" s="17" t="s">
        <v>116</v>
      </c>
      <c r="BE1183" s="229">
        <f>IF(N1183="základní",J1183,0)</f>
        <v>0</v>
      </c>
      <c r="BF1183" s="229">
        <f>IF(N1183="snížená",J1183,0)</f>
        <v>0</v>
      </c>
      <c r="BG1183" s="229">
        <f>IF(N1183="zákl. přenesená",J1183,0)</f>
        <v>0</v>
      </c>
      <c r="BH1183" s="229">
        <f>IF(N1183="sníž. přenesená",J1183,0)</f>
        <v>0</v>
      </c>
      <c r="BI1183" s="229">
        <f>IF(N1183="nulová",J1183,0)</f>
        <v>0</v>
      </c>
      <c r="BJ1183" s="17" t="s">
        <v>81</v>
      </c>
      <c r="BK1183" s="229">
        <f>ROUND(I1183*H1183,2)</f>
        <v>0</v>
      </c>
      <c r="BL1183" s="17" t="s">
        <v>126</v>
      </c>
      <c r="BM1183" s="228" t="s">
        <v>1349</v>
      </c>
    </row>
    <row r="1184" s="13" customFormat="1">
      <c r="A1184" s="13"/>
      <c r="B1184" s="237"/>
      <c r="C1184" s="238"/>
      <c r="D1184" s="239" t="s">
        <v>196</v>
      </c>
      <c r="E1184" s="238"/>
      <c r="F1184" s="241" t="s">
        <v>1350</v>
      </c>
      <c r="G1184" s="238"/>
      <c r="H1184" s="242">
        <v>23.452999999999999</v>
      </c>
      <c r="I1184" s="243"/>
      <c r="J1184" s="238"/>
      <c r="K1184" s="238"/>
      <c r="L1184" s="244"/>
      <c r="M1184" s="245"/>
      <c r="N1184" s="246"/>
      <c r="O1184" s="246"/>
      <c r="P1184" s="246"/>
      <c r="Q1184" s="246"/>
      <c r="R1184" s="246"/>
      <c r="S1184" s="246"/>
      <c r="T1184" s="247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T1184" s="248" t="s">
        <v>196</v>
      </c>
      <c r="AU1184" s="248" t="s">
        <v>86</v>
      </c>
      <c r="AV1184" s="13" t="s">
        <v>86</v>
      </c>
      <c r="AW1184" s="13" t="s">
        <v>4</v>
      </c>
      <c r="AX1184" s="13" t="s">
        <v>81</v>
      </c>
      <c r="AY1184" s="248" t="s">
        <v>116</v>
      </c>
    </row>
    <row r="1185" s="2" customFormat="1" ht="24.15" customHeight="1">
      <c r="A1185" s="38"/>
      <c r="B1185" s="39"/>
      <c r="C1185" s="216" t="s">
        <v>1351</v>
      </c>
      <c r="D1185" s="216" t="s">
        <v>120</v>
      </c>
      <c r="E1185" s="217" t="s">
        <v>1352</v>
      </c>
      <c r="F1185" s="218" t="s">
        <v>1353</v>
      </c>
      <c r="G1185" s="219" t="s">
        <v>262</v>
      </c>
      <c r="H1185" s="220">
        <v>48.140999999999998</v>
      </c>
      <c r="I1185" s="221"/>
      <c r="J1185" s="222">
        <f>ROUND(I1185*H1185,2)</f>
        <v>0</v>
      </c>
      <c r="K1185" s="223"/>
      <c r="L1185" s="44"/>
      <c r="M1185" s="224" t="s">
        <v>1</v>
      </c>
      <c r="N1185" s="225" t="s">
        <v>41</v>
      </c>
      <c r="O1185" s="91"/>
      <c r="P1185" s="226">
        <f>O1185*H1185</f>
        <v>0</v>
      </c>
      <c r="Q1185" s="226">
        <v>0.0082500000000000004</v>
      </c>
      <c r="R1185" s="226">
        <f>Q1185*H1185</f>
        <v>0.39716325000000002</v>
      </c>
      <c r="S1185" s="226">
        <v>0</v>
      </c>
      <c r="T1185" s="227">
        <f>S1185*H1185</f>
        <v>0</v>
      </c>
      <c r="U1185" s="38"/>
      <c r="V1185" s="38"/>
      <c r="W1185" s="38"/>
      <c r="X1185" s="38"/>
      <c r="Y1185" s="38"/>
      <c r="Z1185" s="38"/>
      <c r="AA1185" s="38"/>
      <c r="AB1185" s="38"/>
      <c r="AC1185" s="38"/>
      <c r="AD1185" s="38"/>
      <c r="AE1185" s="38"/>
      <c r="AR1185" s="228" t="s">
        <v>126</v>
      </c>
      <c r="AT1185" s="228" t="s">
        <v>120</v>
      </c>
      <c r="AU1185" s="228" t="s">
        <v>86</v>
      </c>
      <c r="AY1185" s="17" t="s">
        <v>116</v>
      </c>
      <c r="BE1185" s="229">
        <f>IF(N1185="základní",J1185,0)</f>
        <v>0</v>
      </c>
      <c r="BF1185" s="229">
        <f>IF(N1185="snížená",J1185,0)</f>
        <v>0</v>
      </c>
      <c r="BG1185" s="229">
        <f>IF(N1185="zákl. přenesená",J1185,0)</f>
        <v>0</v>
      </c>
      <c r="BH1185" s="229">
        <f>IF(N1185="sníž. přenesená",J1185,0)</f>
        <v>0</v>
      </c>
      <c r="BI1185" s="229">
        <f>IF(N1185="nulová",J1185,0)</f>
        <v>0</v>
      </c>
      <c r="BJ1185" s="17" t="s">
        <v>81</v>
      </c>
      <c r="BK1185" s="229">
        <f>ROUND(I1185*H1185,2)</f>
        <v>0</v>
      </c>
      <c r="BL1185" s="17" t="s">
        <v>126</v>
      </c>
      <c r="BM1185" s="228" t="s">
        <v>1354</v>
      </c>
    </row>
    <row r="1186" s="13" customFormat="1">
      <c r="A1186" s="13"/>
      <c r="B1186" s="237"/>
      <c r="C1186" s="238"/>
      <c r="D1186" s="239" t="s">
        <v>196</v>
      </c>
      <c r="E1186" s="240" t="s">
        <v>1</v>
      </c>
      <c r="F1186" s="241" t="s">
        <v>1355</v>
      </c>
      <c r="G1186" s="238"/>
      <c r="H1186" s="242">
        <v>6.6660000000000004</v>
      </c>
      <c r="I1186" s="243"/>
      <c r="J1186" s="238"/>
      <c r="K1186" s="238"/>
      <c r="L1186" s="244"/>
      <c r="M1186" s="245"/>
      <c r="N1186" s="246"/>
      <c r="O1186" s="246"/>
      <c r="P1186" s="246"/>
      <c r="Q1186" s="246"/>
      <c r="R1186" s="246"/>
      <c r="S1186" s="246"/>
      <c r="T1186" s="247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T1186" s="248" t="s">
        <v>196</v>
      </c>
      <c r="AU1186" s="248" t="s">
        <v>86</v>
      </c>
      <c r="AV1186" s="13" t="s">
        <v>86</v>
      </c>
      <c r="AW1186" s="13" t="s">
        <v>32</v>
      </c>
      <c r="AX1186" s="13" t="s">
        <v>76</v>
      </c>
      <c r="AY1186" s="248" t="s">
        <v>116</v>
      </c>
    </row>
    <row r="1187" s="13" customFormat="1">
      <c r="A1187" s="13"/>
      <c r="B1187" s="237"/>
      <c r="C1187" s="238"/>
      <c r="D1187" s="239" t="s">
        <v>196</v>
      </c>
      <c r="E1187" s="240" t="s">
        <v>1</v>
      </c>
      <c r="F1187" s="241" t="s">
        <v>1356</v>
      </c>
      <c r="G1187" s="238"/>
      <c r="H1187" s="242">
        <v>9.625</v>
      </c>
      <c r="I1187" s="243"/>
      <c r="J1187" s="238"/>
      <c r="K1187" s="238"/>
      <c r="L1187" s="244"/>
      <c r="M1187" s="245"/>
      <c r="N1187" s="246"/>
      <c r="O1187" s="246"/>
      <c r="P1187" s="246"/>
      <c r="Q1187" s="246"/>
      <c r="R1187" s="246"/>
      <c r="S1187" s="246"/>
      <c r="T1187" s="247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248" t="s">
        <v>196</v>
      </c>
      <c r="AU1187" s="248" t="s">
        <v>86</v>
      </c>
      <c r="AV1187" s="13" t="s">
        <v>86</v>
      </c>
      <c r="AW1187" s="13" t="s">
        <v>32</v>
      </c>
      <c r="AX1187" s="13" t="s">
        <v>76</v>
      </c>
      <c r="AY1187" s="248" t="s">
        <v>116</v>
      </c>
    </row>
    <row r="1188" s="15" customFormat="1">
      <c r="A1188" s="15"/>
      <c r="B1188" s="260"/>
      <c r="C1188" s="261"/>
      <c r="D1188" s="239" t="s">
        <v>196</v>
      </c>
      <c r="E1188" s="262" t="s">
        <v>1</v>
      </c>
      <c r="F1188" s="263" t="s">
        <v>1357</v>
      </c>
      <c r="G1188" s="261"/>
      <c r="H1188" s="264">
        <v>16.291</v>
      </c>
      <c r="I1188" s="265"/>
      <c r="J1188" s="261"/>
      <c r="K1188" s="261"/>
      <c r="L1188" s="266"/>
      <c r="M1188" s="267"/>
      <c r="N1188" s="268"/>
      <c r="O1188" s="268"/>
      <c r="P1188" s="268"/>
      <c r="Q1188" s="268"/>
      <c r="R1188" s="268"/>
      <c r="S1188" s="268"/>
      <c r="T1188" s="269"/>
      <c r="U1188" s="15"/>
      <c r="V1188" s="15"/>
      <c r="W1188" s="15"/>
      <c r="X1188" s="15"/>
      <c r="Y1188" s="15"/>
      <c r="Z1188" s="15"/>
      <c r="AA1188" s="15"/>
      <c r="AB1188" s="15"/>
      <c r="AC1188" s="15"/>
      <c r="AD1188" s="15"/>
      <c r="AE1188" s="15"/>
      <c r="AT1188" s="270" t="s">
        <v>196</v>
      </c>
      <c r="AU1188" s="270" t="s">
        <v>86</v>
      </c>
      <c r="AV1188" s="15" t="s">
        <v>119</v>
      </c>
      <c r="AW1188" s="15" t="s">
        <v>32</v>
      </c>
      <c r="AX1188" s="15" t="s">
        <v>76</v>
      </c>
      <c r="AY1188" s="270" t="s">
        <v>116</v>
      </c>
    </row>
    <row r="1189" s="13" customFormat="1">
      <c r="A1189" s="13"/>
      <c r="B1189" s="237"/>
      <c r="C1189" s="238"/>
      <c r="D1189" s="239" t="s">
        <v>196</v>
      </c>
      <c r="E1189" s="240" t="s">
        <v>1</v>
      </c>
      <c r="F1189" s="241" t="s">
        <v>1358</v>
      </c>
      <c r="G1189" s="238"/>
      <c r="H1189" s="242">
        <v>31.850000000000001</v>
      </c>
      <c r="I1189" s="243"/>
      <c r="J1189" s="238"/>
      <c r="K1189" s="238"/>
      <c r="L1189" s="244"/>
      <c r="M1189" s="245"/>
      <c r="N1189" s="246"/>
      <c r="O1189" s="246"/>
      <c r="P1189" s="246"/>
      <c r="Q1189" s="246"/>
      <c r="R1189" s="246"/>
      <c r="S1189" s="246"/>
      <c r="T1189" s="247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T1189" s="248" t="s">
        <v>196</v>
      </c>
      <c r="AU1189" s="248" t="s">
        <v>86</v>
      </c>
      <c r="AV1189" s="13" t="s">
        <v>86</v>
      </c>
      <c r="AW1189" s="13" t="s">
        <v>32</v>
      </c>
      <c r="AX1189" s="13" t="s">
        <v>76</v>
      </c>
      <c r="AY1189" s="248" t="s">
        <v>116</v>
      </c>
    </row>
    <row r="1190" s="15" customFormat="1">
      <c r="A1190" s="15"/>
      <c r="B1190" s="260"/>
      <c r="C1190" s="261"/>
      <c r="D1190" s="239" t="s">
        <v>196</v>
      </c>
      <c r="E1190" s="262" t="s">
        <v>1</v>
      </c>
      <c r="F1190" s="263" t="s">
        <v>1359</v>
      </c>
      <c r="G1190" s="261"/>
      <c r="H1190" s="264">
        <v>31.850000000000001</v>
      </c>
      <c r="I1190" s="265"/>
      <c r="J1190" s="261"/>
      <c r="K1190" s="261"/>
      <c r="L1190" s="266"/>
      <c r="M1190" s="267"/>
      <c r="N1190" s="268"/>
      <c r="O1190" s="268"/>
      <c r="P1190" s="268"/>
      <c r="Q1190" s="268"/>
      <c r="R1190" s="268"/>
      <c r="S1190" s="268"/>
      <c r="T1190" s="269"/>
      <c r="U1190" s="15"/>
      <c r="V1190" s="15"/>
      <c r="W1190" s="15"/>
      <c r="X1190" s="15"/>
      <c r="Y1190" s="15"/>
      <c r="Z1190" s="15"/>
      <c r="AA1190" s="15"/>
      <c r="AB1190" s="15"/>
      <c r="AC1190" s="15"/>
      <c r="AD1190" s="15"/>
      <c r="AE1190" s="15"/>
      <c r="AT1190" s="270" t="s">
        <v>196</v>
      </c>
      <c r="AU1190" s="270" t="s">
        <v>86</v>
      </c>
      <c r="AV1190" s="15" t="s">
        <v>119</v>
      </c>
      <c r="AW1190" s="15" t="s">
        <v>32</v>
      </c>
      <c r="AX1190" s="15" t="s">
        <v>76</v>
      </c>
      <c r="AY1190" s="270" t="s">
        <v>116</v>
      </c>
    </row>
    <row r="1191" s="14" customFormat="1">
      <c r="A1191" s="14"/>
      <c r="B1191" s="249"/>
      <c r="C1191" s="250"/>
      <c r="D1191" s="239" t="s">
        <v>196</v>
      </c>
      <c r="E1191" s="251" t="s">
        <v>1</v>
      </c>
      <c r="F1191" s="252" t="s">
        <v>201</v>
      </c>
      <c r="G1191" s="250"/>
      <c r="H1191" s="253">
        <v>48.141000000000005</v>
      </c>
      <c r="I1191" s="254"/>
      <c r="J1191" s="250"/>
      <c r="K1191" s="250"/>
      <c r="L1191" s="255"/>
      <c r="M1191" s="256"/>
      <c r="N1191" s="257"/>
      <c r="O1191" s="257"/>
      <c r="P1191" s="257"/>
      <c r="Q1191" s="257"/>
      <c r="R1191" s="257"/>
      <c r="S1191" s="257"/>
      <c r="T1191" s="258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T1191" s="259" t="s">
        <v>196</v>
      </c>
      <c r="AU1191" s="259" t="s">
        <v>86</v>
      </c>
      <c r="AV1191" s="14" t="s">
        <v>126</v>
      </c>
      <c r="AW1191" s="14" t="s">
        <v>32</v>
      </c>
      <c r="AX1191" s="14" t="s">
        <v>81</v>
      </c>
      <c r="AY1191" s="259" t="s">
        <v>116</v>
      </c>
    </row>
    <row r="1192" s="2" customFormat="1" ht="14.4" customHeight="1">
      <c r="A1192" s="38"/>
      <c r="B1192" s="39"/>
      <c r="C1192" s="271" t="s">
        <v>1360</v>
      </c>
      <c r="D1192" s="271" t="s">
        <v>1304</v>
      </c>
      <c r="E1192" s="272" t="s">
        <v>1305</v>
      </c>
      <c r="F1192" s="273" t="s">
        <v>1306</v>
      </c>
      <c r="G1192" s="274" t="s">
        <v>262</v>
      </c>
      <c r="H1192" s="275">
        <v>53.314999999999998</v>
      </c>
      <c r="I1192" s="276"/>
      <c r="J1192" s="277">
        <f>ROUND(I1192*H1192,2)</f>
        <v>0</v>
      </c>
      <c r="K1192" s="278"/>
      <c r="L1192" s="279"/>
      <c r="M1192" s="280" t="s">
        <v>1</v>
      </c>
      <c r="N1192" s="281" t="s">
        <v>41</v>
      </c>
      <c r="O1192" s="91"/>
      <c r="P1192" s="226">
        <f>O1192*H1192</f>
        <v>0</v>
      </c>
      <c r="Q1192" s="226">
        <v>0.0013600000000000001</v>
      </c>
      <c r="R1192" s="226">
        <f>Q1192*H1192</f>
        <v>0.072508400000000001</v>
      </c>
      <c r="S1192" s="226">
        <v>0</v>
      </c>
      <c r="T1192" s="227">
        <f>S1192*H1192</f>
        <v>0</v>
      </c>
      <c r="U1192" s="38"/>
      <c r="V1192" s="38"/>
      <c r="W1192" s="38"/>
      <c r="X1192" s="38"/>
      <c r="Y1192" s="38"/>
      <c r="Z1192" s="38"/>
      <c r="AA1192" s="38"/>
      <c r="AB1192" s="38"/>
      <c r="AC1192" s="38"/>
      <c r="AD1192" s="38"/>
      <c r="AE1192" s="38"/>
      <c r="AR1192" s="228" t="s">
        <v>144</v>
      </c>
      <c r="AT1192" s="228" t="s">
        <v>1304</v>
      </c>
      <c r="AU1192" s="228" t="s">
        <v>86</v>
      </c>
      <c r="AY1192" s="17" t="s">
        <v>116</v>
      </c>
      <c r="BE1192" s="229">
        <f>IF(N1192="základní",J1192,0)</f>
        <v>0</v>
      </c>
      <c r="BF1192" s="229">
        <f>IF(N1192="snížená",J1192,0)</f>
        <v>0</v>
      </c>
      <c r="BG1192" s="229">
        <f>IF(N1192="zákl. přenesená",J1192,0)</f>
        <v>0</v>
      </c>
      <c r="BH1192" s="229">
        <f>IF(N1192="sníž. přenesená",J1192,0)</f>
        <v>0</v>
      </c>
      <c r="BI1192" s="229">
        <f>IF(N1192="nulová",J1192,0)</f>
        <v>0</v>
      </c>
      <c r="BJ1192" s="17" t="s">
        <v>81</v>
      </c>
      <c r="BK1192" s="229">
        <f>ROUND(I1192*H1192,2)</f>
        <v>0</v>
      </c>
      <c r="BL1192" s="17" t="s">
        <v>126</v>
      </c>
      <c r="BM1192" s="228" t="s">
        <v>1361</v>
      </c>
    </row>
    <row r="1193" s="2" customFormat="1" ht="24.15" customHeight="1">
      <c r="A1193" s="38"/>
      <c r="B1193" s="39"/>
      <c r="C1193" s="216" t="s">
        <v>1362</v>
      </c>
      <c r="D1193" s="216" t="s">
        <v>120</v>
      </c>
      <c r="E1193" s="217" t="s">
        <v>1363</v>
      </c>
      <c r="F1193" s="218" t="s">
        <v>1364</v>
      </c>
      <c r="G1193" s="219" t="s">
        <v>262</v>
      </c>
      <c r="H1193" s="220">
        <v>143.36000000000001</v>
      </c>
      <c r="I1193" s="221"/>
      <c r="J1193" s="222">
        <f>ROUND(I1193*H1193,2)</f>
        <v>0</v>
      </c>
      <c r="K1193" s="223"/>
      <c r="L1193" s="44"/>
      <c r="M1193" s="224" t="s">
        <v>1</v>
      </c>
      <c r="N1193" s="225" t="s">
        <v>41</v>
      </c>
      <c r="O1193" s="91"/>
      <c r="P1193" s="226">
        <f>O1193*H1193</f>
        <v>0</v>
      </c>
      <c r="Q1193" s="226">
        <v>0.023630000000000002</v>
      </c>
      <c r="R1193" s="226">
        <f>Q1193*H1193</f>
        <v>3.3875968000000007</v>
      </c>
      <c r="S1193" s="226">
        <v>0</v>
      </c>
      <c r="T1193" s="227">
        <f>S1193*H1193</f>
        <v>0</v>
      </c>
      <c r="U1193" s="38"/>
      <c r="V1193" s="38"/>
      <c r="W1193" s="38"/>
      <c r="X1193" s="38"/>
      <c r="Y1193" s="38"/>
      <c r="Z1193" s="38"/>
      <c r="AA1193" s="38"/>
      <c r="AB1193" s="38"/>
      <c r="AC1193" s="38"/>
      <c r="AD1193" s="38"/>
      <c r="AE1193" s="38"/>
      <c r="AR1193" s="228" t="s">
        <v>126</v>
      </c>
      <c r="AT1193" s="228" t="s">
        <v>120</v>
      </c>
      <c r="AU1193" s="228" t="s">
        <v>86</v>
      </c>
      <c r="AY1193" s="17" t="s">
        <v>116</v>
      </c>
      <c r="BE1193" s="229">
        <f>IF(N1193="základní",J1193,0)</f>
        <v>0</v>
      </c>
      <c r="BF1193" s="229">
        <f>IF(N1193="snížená",J1193,0)</f>
        <v>0</v>
      </c>
      <c r="BG1193" s="229">
        <f>IF(N1193="zákl. přenesená",J1193,0)</f>
        <v>0</v>
      </c>
      <c r="BH1193" s="229">
        <f>IF(N1193="sníž. přenesená",J1193,0)</f>
        <v>0</v>
      </c>
      <c r="BI1193" s="229">
        <f>IF(N1193="nulová",J1193,0)</f>
        <v>0</v>
      </c>
      <c r="BJ1193" s="17" t="s">
        <v>81</v>
      </c>
      <c r="BK1193" s="229">
        <f>ROUND(I1193*H1193,2)</f>
        <v>0</v>
      </c>
      <c r="BL1193" s="17" t="s">
        <v>126</v>
      </c>
      <c r="BM1193" s="228" t="s">
        <v>1365</v>
      </c>
    </row>
    <row r="1194" s="13" customFormat="1">
      <c r="A1194" s="13"/>
      <c r="B1194" s="237"/>
      <c r="C1194" s="238"/>
      <c r="D1194" s="239" t="s">
        <v>196</v>
      </c>
      <c r="E1194" s="240" t="s">
        <v>1</v>
      </c>
      <c r="F1194" s="241" t="s">
        <v>1366</v>
      </c>
      <c r="G1194" s="238"/>
      <c r="H1194" s="242">
        <v>28.199999999999999</v>
      </c>
      <c r="I1194" s="243"/>
      <c r="J1194" s="238"/>
      <c r="K1194" s="238"/>
      <c r="L1194" s="244"/>
      <c r="M1194" s="245"/>
      <c r="N1194" s="246"/>
      <c r="O1194" s="246"/>
      <c r="P1194" s="246"/>
      <c r="Q1194" s="246"/>
      <c r="R1194" s="246"/>
      <c r="S1194" s="246"/>
      <c r="T1194" s="247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T1194" s="248" t="s">
        <v>196</v>
      </c>
      <c r="AU1194" s="248" t="s">
        <v>86</v>
      </c>
      <c r="AV1194" s="13" t="s">
        <v>86</v>
      </c>
      <c r="AW1194" s="13" t="s">
        <v>32</v>
      </c>
      <c r="AX1194" s="13" t="s">
        <v>76</v>
      </c>
      <c r="AY1194" s="248" t="s">
        <v>116</v>
      </c>
    </row>
    <row r="1195" s="13" customFormat="1">
      <c r="A1195" s="13"/>
      <c r="B1195" s="237"/>
      <c r="C1195" s="238"/>
      <c r="D1195" s="239" t="s">
        <v>196</v>
      </c>
      <c r="E1195" s="240" t="s">
        <v>1</v>
      </c>
      <c r="F1195" s="241" t="s">
        <v>1367</v>
      </c>
      <c r="G1195" s="238"/>
      <c r="H1195" s="242">
        <v>67.599999999999994</v>
      </c>
      <c r="I1195" s="243"/>
      <c r="J1195" s="238"/>
      <c r="K1195" s="238"/>
      <c r="L1195" s="244"/>
      <c r="M1195" s="245"/>
      <c r="N1195" s="246"/>
      <c r="O1195" s="246"/>
      <c r="P1195" s="246"/>
      <c r="Q1195" s="246"/>
      <c r="R1195" s="246"/>
      <c r="S1195" s="246"/>
      <c r="T1195" s="247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T1195" s="248" t="s">
        <v>196</v>
      </c>
      <c r="AU1195" s="248" t="s">
        <v>86</v>
      </c>
      <c r="AV1195" s="13" t="s">
        <v>86</v>
      </c>
      <c r="AW1195" s="13" t="s">
        <v>32</v>
      </c>
      <c r="AX1195" s="13" t="s">
        <v>76</v>
      </c>
      <c r="AY1195" s="248" t="s">
        <v>116</v>
      </c>
    </row>
    <row r="1196" s="13" customFormat="1">
      <c r="A1196" s="13"/>
      <c r="B1196" s="237"/>
      <c r="C1196" s="238"/>
      <c r="D1196" s="239" t="s">
        <v>196</v>
      </c>
      <c r="E1196" s="240" t="s">
        <v>1</v>
      </c>
      <c r="F1196" s="241" t="s">
        <v>1368</v>
      </c>
      <c r="G1196" s="238"/>
      <c r="H1196" s="242">
        <v>45.130000000000003</v>
      </c>
      <c r="I1196" s="243"/>
      <c r="J1196" s="238"/>
      <c r="K1196" s="238"/>
      <c r="L1196" s="244"/>
      <c r="M1196" s="245"/>
      <c r="N1196" s="246"/>
      <c r="O1196" s="246"/>
      <c r="P1196" s="246"/>
      <c r="Q1196" s="246"/>
      <c r="R1196" s="246"/>
      <c r="S1196" s="246"/>
      <c r="T1196" s="247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48" t="s">
        <v>196</v>
      </c>
      <c r="AU1196" s="248" t="s">
        <v>86</v>
      </c>
      <c r="AV1196" s="13" t="s">
        <v>86</v>
      </c>
      <c r="AW1196" s="13" t="s">
        <v>32</v>
      </c>
      <c r="AX1196" s="13" t="s">
        <v>76</v>
      </c>
      <c r="AY1196" s="248" t="s">
        <v>116</v>
      </c>
    </row>
    <row r="1197" s="13" customFormat="1">
      <c r="A1197" s="13"/>
      <c r="B1197" s="237"/>
      <c r="C1197" s="238"/>
      <c r="D1197" s="239" t="s">
        <v>196</v>
      </c>
      <c r="E1197" s="240" t="s">
        <v>1</v>
      </c>
      <c r="F1197" s="241" t="s">
        <v>1369</v>
      </c>
      <c r="G1197" s="238"/>
      <c r="H1197" s="242">
        <v>2.4300000000000002</v>
      </c>
      <c r="I1197" s="243"/>
      <c r="J1197" s="238"/>
      <c r="K1197" s="238"/>
      <c r="L1197" s="244"/>
      <c r="M1197" s="245"/>
      <c r="N1197" s="246"/>
      <c r="O1197" s="246"/>
      <c r="P1197" s="246"/>
      <c r="Q1197" s="246"/>
      <c r="R1197" s="246"/>
      <c r="S1197" s="246"/>
      <c r="T1197" s="247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T1197" s="248" t="s">
        <v>196</v>
      </c>
      <c r="AU1197" s="248" t="s">
        <v>86</v>
      </c>
      <c r="AV1197" s="13" t="s">
        <v>86</v>
      </c>
      <c r="AW1197" s="13" t="s">
        <v>32</v>
      </c>
      <c r="AX1197" s="13" t="s">
        <v>76</v>
      </c>
      <c r="AY1197" s="248" t="s">
        <v>116</v>
      </c>
    </row>
    <row r="1198" s="14" customFormat="1">
      <c r="A1198" s="14"/>
      <c r="B1198" s="249"/>
      <c r="C1198" s="250"/>
      <c r="D1198" s="239" t="s">
        <v>196</v>
      </c>
      <c r="E1198" s="251" t="s">
        <v>1</v>
      </c>
      <c r="F1198" s="252" t="s">
        <v>1370</v>
      </c>
      <c r="G1198" s="250"/>
      <c r="H1198" s="253">
        <v>143.36000000000001</v>
      </c>
      <c r="I1198" s="254"/>
      <c r="J1198" s="250"/>
      <c r="K1198" s="250"/>
      <c r="L1198" s="255"/>
      <c r="M1198" s="256"/>
      <c r="N1198" s="257"/>
      <c r="O1198" s="257"/>
      <c r="P1198" s="257"/>
      <c r="Q1198" s="257"/>
      <c r="R1198" s="257"/>
      <c r="S1198" s="257"/>
      <c r="T1198" s="258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T1198" s="259" t="s">
        <v>196</v>
      </c>
      <c r="AU1198" s="259" t="s">
        <v>86</v>
      </c>
      <c r="AV1198" s="14" t="s">
        <v>126</v>
      </c>
      <c r="AW1198" s="14" t="s">
        <v>32</v>
      </c>
      <c r="AX1198" s="14" t="s">
        <v>81</v>
      </c>
      <c r="AY1198" s="259" t="s">
        <v>116</v>
      </c>
    </row>
    <row r="1199" s="2" customFormat="1" ht="24.15" customHeight="1">
      <c r="A1199" s="38"/>
      <c r="B1199" s="39"/>
      <c r="C1199" s="216" t="s">
        <v>1371</v>
      </c>
      <c r="D1199" s="216" t="s">
        <v>120</v>
      </c>
      <c r="E1199" s="217" t="s">
        <v>1372</v>
      </c>
      <c r="F1199" s="218" t="s">
        <v>1373</v>
      </c>
      <c r="G1199" s="219" t="s">
        <v>262</v>
      </c>
      <c r="H1199" s="220">
        <v>479.71199999999999</v>
      </c>
      <c r="I1199" s="221"/>
      <c r="J1199" s="222">
        <f>ROUND(I1199*H1199,2)</f>
        <v>0</v>
      </c>
      <c r="K1199" s="223"/>
      <c r="L1199" s="44"/>
      <c r="M1199" s="224" t="s">
        <v>1</v>
      </c>
      <c r="N1199" s="225" t="s">
        <v>41</v>
      </c>
      <c r="O1199" s="91"/>
      <c r="P1199" s="226">
        <f>O1199*H1199</f>
        <v>0</v>
      </c>
      <c r="Q1199" s="226">
        <v>0.023099999999999999</v>
      </c>
      <c r="R1199" s="226">
        <f>Q1199*H1199</f>
        <v>11.0813472</v>
      </c>
      <c r="S1199" s="226">
        <v>0</v>
      </c>
      <c r="T1199" s="227">
        <f>S1199*H1199</f>
        <v>0</v>
      </c>
      <c r="U1199" s="38"/>
      <c r="V1199" s="38"/>
      <c r="W1199" s="38"/>
      <c r="X1199" s="38"/>
      <c r="Y1199" s="38"/>
      <c r="Z1199" s="38"/>
      <c r="AA1199" s="38"/>
      <c r="AB1199" s="38"/>
      <c r="AC1199" s="38"/>
      <c r="AD1199" s="38"/>
      <c r="AE1199" s="38"/>
      <c r="AR1199" s="228" t="s">
        <v>126</v>
      </c>
      <c r="AT1199" s="228" t="s">
        <v>120</v>
      </c>
      <c r="AU1199" s="228" t="s">
        <v>86</v>
      </c>
      <c r="AY1199" s="17" t="s">
        <v>116</v>
      </c>
      <c r="BE1199" s="229">
        <f>IF(N1199="základní",J1199,0)</f>
        <v>0</v>
      </c>
      <c r="BF1199" s="229">
        <f>IF(N1199="snížená",J1199,0)</f>
        <v>0</v>
      </c>
      <c r="BG1199" s="229">
        <f>IF(N1199="zákl. přenesená",J1199,0)</f>
        <v>0</v>
      </c>
      <c r="BH1199" s="229">
        <f>IF(N1199="sníž. přenesená",J1199,0)</f>
        <v>0</v>
      </c>
      <c r="BI1199" s="229">
        <f>IF(N1199="nulová",J1199,0)</f>
        <v>0</v>
      </c>
      <c r="BJ1199" s="17" t="s">
        <v>81</v>
      </c>
      <c r="BK1199" s="229">
        <f>ROUND(I1199*H1199,2)</f>
        <v>0</v>
      </c>
      <c r="BL1199" s="17" t="s">
        <v>126</v>
      </c>
      <c r="BM1199" s="228" t="s">
        <v>1374</v>
      </c>
    </row>
    <row r="1200" s="13" customFormat="1">
      <c r="A1200" s="13"/>
      <c r="B1200" s="237"/>
      <c r="C1200" s="238"/>
      <c r="D1200" s="239" t="s">
        <v>196</v>
      </c>
      <c r="E1200" s="240" t="s">
        <v>1</v>
      </c>
      <c r="F1200" s="241" t="s">
        <v>1375</v>
      </c>
      <c r="G1200" s="238"/>
      <c r="H1200" s="242">
        <v>11.239000000000001</v>
      </c>
      <c r="I1200" s="243"/>
      <c r="J1200" s="238"/>
      <c r="K1200" s="238"/>
      <c r="L1200" s="244"/>
      <c r="M1200" s="245"/>
      <c r="N1200" s="246"/>
      <c r="O1200" s="246"/>
      <c r="P1200" s="246"/>
      <c r="Q1200" s="246"/>
      <c r="R1200" s="246"/>
      <c r="S1200" s="246"/>
      <c r="T1200" s="247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48" t="s">
        <v>196</v>
      </c>
      <c r="AU1200" s="248" t="s">
        <v>86</v>
      </c>
      <c r="AV1200" s="13" t="s">
        <v>86</v>
      </c>
      <c r="AW1200" s="13" t="s">
        <v>32</v>
      </c>
      <c r="AX1200" s="13" t="s">
        <v>76</v>
      </c>
      <c r="AY1200" s="248" t="s">
        <v>116</v>
      </c>
    </row>
    <row r="1201" s="13" customFormat="1">
      <c r="A1201" s="13"/>
      <c r="B1201" s="237"/>
      <c r="C1201" s="238"/>
      <c r="D1201" s="239" t="s">
        <v>196</v>
      </c>
      <c r="E1201" s="240" t="s">
        <v>1</v>
      </c>
      <c r="F1201" s="241" t="s">
        <v>1376</v>
      </c>
      <c r="G1201" s="238"/>
      <c r="H1201" s="242">
        <v>2.4729999999999999</v>
      </c>
      <c r="I1201" s="243"/>
      <c r="J1201" s="238"/>
      <c r="K1201" s="238"/>
      <c r="L1201" s="244"/>
      <c r="M1201" s="245"/>
      <c r="N1201" s="246"/>
      <c r="O1201" s="246"/>
      <c r="P1201" s="246"/>
      <c r="Q1201" s="246"/>
      <c r="R1201" s="246"/>
      <c r="S1201" s="246"/>
      <c r="T1201" s="247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48" t="s">
        <v>196</v>
      </c>
      <c r="AU1201" s="248" t="s">
        <v>86</v>
      </c>
      <c r="AV1201" s="13" t="s">
        <v>86</v>
      </c>
      <c r="AW1201" s="13" t="s">
        <v>32</v>
      </c>
      <c r="AX1201" s="13" t="s">
        <v>76</v>
      </c>
      <c r="AY1201" s="248" t="s">
        <v>116</v>
      </c>
    </row>
    <row r="1202" s="13" customFormat="1">
      <c r="A1202" s="13"/>
      <c r="B1202" s="237"/>
      <c r="C1202" s="238"/>
      <c r="D1202" s="239" t="s">
        <v>196</v>
      </c>
      <c r="E1202" s="240" t="s">
        <v>1</v>
      </c>
      <c r="F1202" s="241" t="s">
        <v>1377</v>
      </c>
      <c r="G1202" s="238"/>
      <c r="H1202" s="242">
        <v>10.85</v>
      </c>
      <c r="I1202" s="243"/>
      <c r="J1202" s="238"/>
      <c r="K1202" s="238"/>
      <c r="L1202" s="244"/>
      <c r="M1202" s="245"/>
      <c r="N1202" s="246"/>
      <c r="O1202" s="246"/>
      <c r="P1202" s="246"/>
      <c r="Q1202" s="246"/>
      <c r="R1202" s="246"/>
      <c r="S1202" s="246"/>
      <c r="T1202" s="247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48" t="s">
        <v>196</v>
      </c>
      <c r="AU1202" s="248" t="s">
        <v>86</v>
      </c>
      <c r="AV1202" s="13" t="s">
        <v>86</v>
      </c>
      <c r="AW1202" s="13" t="s">
        <v>32</v>
      </c>
      <c r="AX1202" s="13" t="s">
        <v>76</v>
      </c>
      <c r="AY1202" s="248" t="s">
        <v>116</v>
      </c>
    </row>
    <row r="1203" s="13" customFormat="1">
      <c r="A1203" s="13"/>
      <c r="B1203" s="237"/>
      <c r="C1203" s="238"/>
      <c r="D1203" s="239" t="s">
        <v>196</v>
      </c>
      <c r="E1203" s="240" t="s">
        <v>1</v>
      </c>
      <c r="F1203" s="241" t="s">
        <v>1378</v>
      </c>
      <c r="G1203" s="238"/>
      <c r="H1203" s="242">
        <v>13.65</v>
      </c>
      <c r="I1203" s="243"/>
      <c r="J1203" s="238"/>
      <c r="K1203" s="238"/>
      <c r="L1203" s="244"/>
      <c r="M1203" s="245"/>
      <c r="N1203" s="246"/>
      <c r="O1203" s="246"/>
      <c r="P1203" s="246"/>
      <c r="Q1203" s="246"/>
      <c r="R1203" s="246"/>
      <c r="S1203" s="246"/>
      <c r="T1203" s="247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248" t="s">
        <v>196</v>
      </c>
      <c r="AU1203" s="248" t="s">
        <v>86</v>
      </c>
      <c r="AV1203" s="13" t="s">
        <v>86</v>
      </c>
      <c r="AW1203" s="13" t="s">
        <v>32</v>
      </c>
      <c r="AX1203" s="13" t="s">
        <v>76</v>
      </c>
      <c r="AY1203" s="248" t="s">
        <v>116</v>
      </c>
    </row>
    <row r="1204" s="13" customFormat="1">
      <c r="A1204" s="13"/>
      <c r="B1204" s="237"/>
      <c r="C1204" s="238"/>
      <c r="D1204" s="239" t="s">
        <v>196</v>
      </c>
      <c r="E1204" s="240" t="s">
        <v>1</v>
      </c>
      <c r="F1204" s="241" t="s">
        <v>1379</v>
      </c>
      <c r="G1204" s="238"/>
      <c r="H1204" s="242">
        <v>-2.7999999999999998</v>
      </c>
      <c r="I1204" s="243"/>
      <c r="J1204" s="238"/>
      <c r="K1204" s="238"/>
      <c r="L1204" s="244"/>
      <c r="M1204" s="245"/>
      <c r="N1204" s="246"/>
      <c r="O1204" s="246"/>
      <c r="P1204" s="246"/>
      <c r="Q1204" s="246"/>
      <c r="R1204" s="246"/>
      <c r="S1204" s="246"/>
      <c r="T1204" s="247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248" t="s">
        <v>196</v>
      </c>
      <c r="AU1204" s="248" t="s">
        <v>86</v>
      </c>
      <c r="AV1204" s="13" t="s">
        <v>86</v>
      </c>
      <c r="AW1204" s="13" t="s">
        <v>32</v>
      </c>
      <c r="AX1204" s="13" t="s">
        <v>76</v>
      </c>
      <c r="AY1204" s="248" t="s">
        <v>116</v>
      </c>
    </row>
    <row r="1205" s="15" customFormat="1">
      <c r="A1205" s="15"/>
      <c r="B1205" s="260"/>
      <c r="C1205" s="261"/>
      <c r="D1205" s="239" t="s">
        <v>196</v>
      </c>
      <c r="E1205" s="262" t="s">
        <v>1</v>
      </c>
      <c r="F1205" s="263" t="s">
        <v>1380</v>
      </c>
      <c r="G1205" s="261"/>
      <c r="H1205" s="264">
        <v>35.411999999999999</v>
      </c>
      <c r="I1205" s="265"/>
      <c r="J1205" s="261"/>
      <c r="K1205" s="261"/>
      <c r="L1205" s="266"/>
      <c r="M1205" s="267"/>
      <c r="N1205" s="268"/>
      <c r="O1205" s="268"/>
      <c r="P1205" s="268"/>
      <c r="Q1205" s="268"/>
      <c r="R1205" s="268"/>
      <c r="S1205" s="268"/>
      <c r="T1205" s="269"/>
      <c r="U1205" s="15"/>
      <c r="V1205" s="15"/>
      <c r="W1205" s="15"/>
      <c r="X1205" s="15"/>
      <c r="Y1205" s="15"/>
      <c r="Z1205" s="15"/>
      <c r="AA1205" s="15"/>
      <c r="AB1205" s="15"/>
      <c r="AC1205" s="15"/>
      <c r="AD1205" s="15"/>
      <c r="AE1205" s="15"/>
      <c r="AT1205" s="270" t="s">
        <v>196</v>
      </c>
      <c r="AU1205" s="270" t="s">
        <v>86</v>
      </c>
      <c r="AV1205" s="15" t="s">
        <v>119</v>
      </c>
      <c r="AW1205" s="15" t="s">
        <v>32</v>
      </c>
      <c r="AX1205" s="15" t="s">
        <v>76</v>
      </c>
      <c r="AY1205" s="270" t="s">
        <v>116</v>
      </c>
    </row>
    <row r="1206" s="13" customFormat="1">
      <c r="A1206" s="13"/>
      <c r="B1206" s="237"/>
      <c r="C1206" s="238"/>
      <c r="D1206" s="239" t="s">
        <v>196</v>
      </c>
      <c r="E1206" s="240" t="s">
        <v>1</v>
      </c>
      <c r="F1206" s="241" t="s">
        <v>1381</v>
      </c>
      <c r="G1206" s="238"/>
      <c r="H1206" s="242">
        <v>6.8319999999999999</v>
      </c>
      <c r="I1206" s="243"/>
      <c r="J1206" s="238"/>
      <c r="K1206" s="238"/>
      <c r="L1206" s="244"/>
      <c r="M1206" s="245"/>
      <c r="N1206" s="246"/>
      <c r="O1206" s="246"/>
      <c r="P1206" s="246"/>
      <c r="Q1206" s="246"/>
      <c r="R1206" s="246"/>
      <c r="S1206" s="246"/>
      <c r="T1206" s="247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248" t="s">
        <v>196</v>
      </c>
      <c r="AU1206" s="248" t="s">
        <v>86</v>
      </c>
      <c r="AV1206" s="13" t="s">
        <v>86</v>
      </c>
      <c r="AW1206" s="13" t="s">
        <v>32</v>
      </c>
      <c r="AX1206" s="13" t="s">
        <v>76</v>
      </c>
      <c r="AY1206" s="248" t="s">
        <v>116</v>
      </c>
    </row>
    <row r="1207" s="13" customFormat="1">
      <c r="A1207" s="13"/>
      <c r="B1207" s="237"/>
      <c r="C1207" s="238"/>
      <c r="D1207" s="239" t="s">
        <v>196</v>
      </c>
      <c r="E1207" s="240" t="s">
        <v>1</v>
      </c>
      <c r="F1207" s="241" t="s">
        <v>1382</v>
      </c>
      <c r="G1207" s="238"/>
      <c r="H1207" s="242">
        <v>-6.2720000000000002</v>
      </c>
      <c r="I1207" s="243"/>
      <c r="J1207" s="238"/>
      <c r="K1207" s="238"/>
      <c r="L1207" s="244"/>
      <c r="M1207" s="245"/>
      <c r="N1207" s="246"/>
      <c r="O1207" s="246"/>
      <c r="P1207" s="246"/>
      <c r="Q1207" s="246"/>
      <c r="R1207" s="246"/>
      <c r="S1207" s="246"/>
      <c r="T1207" s="247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48" t="s">
        <v>196</v>
      </c>
      <c r="AU1207" s="248" t="s">
        <v>86</v>
      </c>
      <c r="AV1207" s="13" t="s">
        <v>86</v>
      </c>
      <c r="AW1207" s="13" t="s">
        <v>32</v>
      </c>
      <c r="AX1207" s="13" t="s">
        <v>76</v>
      </c>
      <c r="AY1207" s="248" t="s">
        <v>116</v>
      </c>
    </row>
    <row r="1208" s="13" customFormat="1">
      <c r="A1208" s="13"/>
      <c r="B1208" s="237"/>
      <c r="C1208" s="238"/>
      <c r="D1208" s="239" t="s">
        <v>196</v>
      </c>
      <c r="E1208" s="240" t="s">
        <v>1</v>
      </c>
      <c r="F1208" s="241" t="s">
        <v>1383</v>
      </c>
      <c r="G1208" s="238"/>
      <c r="H1208" s="242">
        <v>11.840999999999999</v>
      </c>
      <c r="I1208" s="243"/>
      <c r="J1208" s="238"/>
      <c r="K1208" s="238"/>
      <c r="L1208" s="244"/>
      <c r="M1208" s="245"/>
      <c r="N1208" s="246"/>
      <c r="O1208" s="246"/>
      <c r="P1208" s="246"/>
      <c r="Q1208" s="246"/>
      <c r="R1208" s="246"/>
      <c r="S1208" s="246"/>
      <c r="T1208" s="247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48" t="s">
        <v>196</v>
      </c>
      <c r="AU1208" s="248" t="s">
        <v>86</v>
      </c>
      <c r="AV1208" s="13" t="s">
        <v>86</v>
      </c>
      <c r="AW1208" s="13" t="s">
        <v>32</v>
      </c>
      <c r="AX1208" s="13" t="s">
        <v>76</v>
      </c>
      <c r="AY1208" s="248" t="s">
        <v>116</v>
      </c>
    </row>
    <row r="1209" s="13" customFormat="1">
      <c r="A1209" s="13"/>
      <c r="B1209" s="237"/>
      <c r="C1209" s="238"/>
      <c r="D1209" s="239" t="s">
        <v>196</v>
      </c>
      <c r="E1209" s="240" t="s">
        <v>1</v>
      </c>
      <c r="F1209" s="241" t="s">
        <v>1384</v>
      </c>
      <c r="G1209" s="238"/>
      <c r="H1209" s="242">
        <v>-8.5679999999999996</v>
      </c>
      <c r="I1209" s="243"/>
      <c r="J1209" s="238"/>
      <c r="K1209" s="238"/>
      <c r="L1209" s="244"/>
      <c r="M1209" s="245"/>
      <c r="N1209" s="246"/>
      <c r="O1209" s="246"/>
      <c r="P1209" s="246"/>
      <c r="Q1209" s="246"/>
      <c r="R1209" s="246"/>
      <c r="S1209" s="246"/>
      <c r="T1209" s="247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48" t="s">
        <v>196</v>
      </c>
      <c r="AU1209" s="248" t="s">
        <v>86</v>
      </c>
      <c r="AV1209" s="13" t="s">
        <v>86</v>
      </c>
      <c r="AW1209" s="13" t="s">
        <v>32</v>
      </c>
      <c r="AX1209" s="13" t="s">
        <v>76</v>
      </c>
      <c r="AY1209" s="248" t="s">
        <v>116</v>
      </c>
    </row>
    <row r="1210" s="13" customFormat="1">
      <c r="A1210" s="13"/>
      <c r="B1210" s="237"/>
      <c r="C1210" s="238"/>
      <c r="D1210" s="239" t="s">
        <v>196</v>
      </c>
      <c r="E1210" s="240" t="s">
        <v>1</v>
      </c>
      <c r="F1210" s="241" t="s">
        <v>1385</v>
      </c>
      <c r="G1210" s="238"/>
      <c r="H1210" s="242">
        <v>46.200000000000003</v>
      </c>
      <c r="I1210" s="243"/>
      <c r="J1210" s="238"/>
      <c r="K1210" s="238"/>
      <c r="L1210" s="244"/>
      <c r="M1210" s="245"/>
      <c r="N1210" s="246"/>
      <c r="O1210" s="246"/>
      <c r="P1210" s="246"/>
      <c r="Q1210" s="246"/>
      <c r="R1210" s="246"/>
      <c r="S1210" s="246"/>
      <c r="T1210" s="247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248" t="s">
        <v>196</v>
      </c>
      <c r="AU1210" s="248" t="s">
        <v>86</v>
      </c>
      <c r="AV1210" s="13" t="s">
        <v>86</v>
      </c>
      <c r="AW1210" s="13" t="s">
        <v>32</v>
      </c>
      <c r="AX1210" s="13" t="s">
        <v>76</v>
      </c>
      <c r="AY1210" s="248" t="s">
        <v>116</v>
      </c>
    </row>
    <row r="1211" s="13" customFormat="1">
      <c r="A1211" s="13"/>
      <c r="B1211" s="237"/>
      <c r="C1211" s="238"/>
      <c r="D1211" s="239" t="s">
        <v>196</v>
      </c>
      <c r="E1211" s="240" t="s">
        <v>1</v>
      </c>
      <c r="F1211" s="241" t="s">
        <v>1210</v>
      </c>
      <c r="G1211" s="238"/>
      <c r="H1211" s="242">
        <v>-8.4000000000000004</v>
      </c>
      <c r="I1211" s="243"/>
      <c r="J1211" s="238"/>
      <c r="K1211" s="238"/>
      <c r="L1211" s="244"/>
      <c r="M1211" s="245"/>
      <c r="N1211" s="246"/>
      <c r="O1211" s="246"/>
      <c r="P1211" s="246"/>
      <c r="Q1211" s="246"/>
      <c r="R1211" s="246"/>
      <c r="S1211" s="246"/>
      <c r="T1211" s="247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T1211" s="248" t="s">
        <v>196</v>
      </c>
      <c r="AU1211" s="248" t="s">
        <v>86</v>
      </c>
      <c r="AV1211" s="13" t="s">
        <v>86</v>
      </c>
      <c r="AW1211" s="13" t="s">
        <v>32</v>
      </c>
      <c r="AX1211" s="13" t="s">
        <v>76</v>
      </c>
      <c r="AY1211" s="248" t="s">
        <v>116</v>
      </c>
    </row>
    <row r="1212" s="13" customFormat="1">
      <c r="A1212" s="13"/>
      <c r="B1212" s="237"/>
      <c r="C1212" s="238"/>
      <c r="D1212" s="239" t="s">
        <v>196</v>
      </c>
      <c r="E1212" s="240" t="s">
        <v>1</v>
      </c>
      <c r="F1212" s="241" t="s">
        <v>1386</v>
      </c>
      <c r="G1212" s="238"/>
      <c r="H1212" s="242">
        <v>1.29</v>
      </c>
      <c r="I1212" s="243"/>
      <c r="J1212" s="238"/>
      <c r="K1212" s="238"/>
      <c r="L1212" s="244"/>
      <c r="M1212" s="245"/>
      <c r="N1212" s="246"/>
      <c r="O1212" s="246"/>
      <c r="P1212" s="246"/>
      <c r="Q1212" s="246"/>
      <c r="R1212" s="246"/>
      <c r="S1212" s="246"/>
      <c r="T1212" s="247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48" t="s">
        <v>196</v>
      </c>
      <c r="AU1212" s="248" t="s">
        <v>86</v>
      </c>
      <c r="AV1212" s="13" t="s">
        <v>86</v>
      </c>
      <c r="AW1212" s="13" t="s">
        <v>32</v>
      </c>
      <c r="AX1212" s="13" t="s">
        <v>76</v>
      </c>
      <c r="AY1212" s="248" t="s">
        <v>116</v>
      </c>
    </row>
    <row r="1213" s="13" customFormat="1">
      <c r="A1213" s="13"/>
      <c r="B1213" s="237"/>
      <c r="C1213" s="238"/>
      <c r="D1213" s="239" t="s">
        <v>196</v>
      </c>
      <c r="E1213" s="240" t="s">
        <v>1</v>
      </c>
      <c r="F1213" s="241" t="s">
        <v>1214</v>
      </c>
      <c r="G1213" s="238"/>
      <c r="H1213" s="242">
        <v>-5.8799999999999999</v>
      </c>
      <c r="I1213" s="243"/>
      <c r="J1213" s="238"/>
      <c r="K1213" s="238"/>
      <c r="L1213" s="244"/>
      <c r="M1213" s="245"/>
      <c r="N1213" s="246"/>
      <c r="O1213" s="246"/>
      <c r="P1213" s="246"/>
      <c r="Q1213" s="246"/>
      <c r="R1213" s="246"/>
      <c r="S1213" s="246"/>
      <c r="T1213" s="247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T1213" s="248" t="s">
        <v>196</v>
      </c>
      <c r="AU1213" s="248" t="s">
        <v>86</v>
      </c>
      <c r="AV1213" s="13" t="s">
        <v>86</v>
      </c>
      <c r="AW1213" s="13" t="s">
        <v>32</v>
      </c>
      <c r="AX1213" s="13" t="s">
        <v>76</v>
      </c>
      <c r="AY1213" s="248" t="s">
        <v>116</v>
      </c>
    </row>
    <row r="1214" s="13" customFormat="1">
      <c r="A1214" s="13"/>
      <c r="B1214" s="237"/>
      <c r="C1214" s="238"/>
      <c r="D1214" s="239" t="s">
        <v>196</v>
      </c>
      <c r="E1214" s="240" t="s">
        <v>1</v>
      </c>
      <c r="F1214" s="241" t="s">
        <v>1387</v>
      </c>
      <c r="G1214" s="238"/>
      <c r="H1214" s="242">
        <v>1.155</v>
      </c>
      <c r="I1214" s="243"/>
      <c r="J1214" s="238"/>
      <c r="K1214" s="238"/>
      <c r="L1214" s="244"/>
      <c r="M1214" s="245"/>
      <c r="N1214" s="246"/>
      <c r="O1214" s="246"/>
      <c r="P1214" s="246"/>
      <c r="Q1214" s="246"/>
      <c r="R1214" s="246"/>
      <c r="S1214" s="246"/>
      <c r="T1214" s="247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48" t="s">
        <v>196</v>
      </c>
      <c r="AU1214" s="248" t="s">
        <v>86</v>
      </c>
      <c r="AV1214" s="13" t="s">
        <v>86</v>
      </c>
      <c r="AW1214" s="13" t="s">
        <v>32</v>
      </c>
      <c r="AX1214" s="13" t="s">
        <v>76</v>
      </c>
      <c r="AY1214" s="248" t="s">
        <v>116</v>
      </c>
    </row>
    <row r="1215" s="13" customFormat="1">
      <c r="A1215" s="13"/>
      <c r="B1215" s="237"/>
      <c r="C1215" s="238"/>
      <c r="D1215" s="239" t="s">
        <v>196</v>
      </c>
      <c r="E1215" s="240" t="s">
        <v>1</v>
      </c>
      <c r="F1215" s="241" t="s">
        <v>1388</v>
      </c>
      <c r="G1215" s="238"/>
      <c r="H1215" s="242">
        <v>85.400000000000006</v>
      </c>
      <c r="I1215" s="243"/>
      <c r="J1215" s="238"/>
      <c r="K1215" s="238"/>
      <c r="L1215" s="244"/>
      <c r="M1215" s="245"/>
      <c r="N1215" s="246"/>
      <c r="O1215" s="246"/>
      <c r="P1215" s="246"/>
      <c r="Q1215" s="246"/>
      <c r="R1215" s="246"/>
      <c r="S1215" s="246"/>
      <c r="T1215" s="247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48" t="s">
        <v>196</v>
      </c>
      <c r="AU1215" s="248" t="s">
        <v>86</v>
      </c>
      <c r="AV1215" s="13" t="s">
        <v>86</v>
      </c>
      <c r="AW1215" s="13" t="s">
        <v>32</v>
      </c>
      <c r="AX1215" s="13" t="s">
        <v>76</v>
      </c>
      <c r="AY1215" s="248" t="s">
        <v>116</v>
      </c>
    </row>
    <row r="1216" s="13" customFormat="1">
      <c r="A1216" s="13"/>
      <c r="B1216" s="237"/>
      <c r="C1216" s="238"/>
      <c r="D1216" s="239" t="s">
        <v>196</v>
      </c>
      <c r="E1216" s="240" t="s">
        <v>1</v>
      </c>
      <c r="F1216" s="241" t="s">
        <v>541</v>
      </c>
      <c r="G1216" s="238"/>
      <c r="H1216" s="242">
        <v>-5.8499999999999996</v>
      </c>
      <c r="I1216" s="243"/>
      <c r="J1216" s="238"/>
      <c r="K1216" s="238"/>
      <c r="L1216" s="244"/>
      <c r="M1216" s="245"/>
      <c r="N1216" s="246"/>
      <c r="O1216" s="246"/>
      <c r="P1216" s="246"/>
      <c r="Q1216" s="246"/>
      <c r="R1216" s="246"/>
      <c r="S1216" s="246"/>
      <c r="T1216" s="247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48" t="s">
        <v>196</v>
      </c>
      <c r="AU1216" s="248" t="s">
        <v>86</v>
      </c>
      <c r="AV1216" s="13" t="s">
        <v>86</v>
      </c>
      <c r="AW1216" s="13" t="s">
        <v>32</v>
      </c>
      <c r="AX1216" s="13" t="s">
        <v>76</v>
      </c>
      <c r="AY1216" s="248" t="s">
        <v>116</v>
      </c>
    </row>
    <row r="1217" s="13" customFormat="1">
      <c r="A1217" s="13"/>
      <c r="B1217" s="237"/>
      <c r="C1217" s="238"/>
      <c r="D1217" s="239" t="s">
        <v>196</v>
      </c>
      <c r="E1217" s="240" t="s">
        <v>1</v>
      </c>
      <c r="F1217" s="241" t="s">
        <v>1389</v>
      </c>
      <c r="G1217" s="238"/>
      <c r="H1217" s="242">
        <v>1.0349999999999999</v>
      </c>
      <c r="I1217" s="243"/>
      <c r="J1217" s="238"/>
      <c r="K1217" s="238"/>
      <c r="L1217" s="244"/>
      <c r="M1217" s="245"/>
      <c r="N1217" s="246"/>
      <c r="O1217" s="246"/>
      <c r="P1217" s="246"/>
      <c r="Q1217" s="246"/>
      <c r="R1217" s="246"/>
      <c r="S1217" s="246"/>
      <c r="T1217" s="247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T1217" s="248" t="s">
        <v>196</v>
      </c>
      <c r="AU1217" s="248" t="s">
        <v>86</v>
      </c>
      <c r="AV1217" s="13" t="s">
        <v>86</v>
      </c>
      <c r="AW1217" s="13" t="s">
        <v>32</v>
      </c>
      <c r="AX1217" s="13" t="s">
        <v>76</v>
      </c>
      <c r="AY1217" s="248" t="s">
        <v>116</v>
      </c>
    </row>
    <row r="1218" s="13" customFormat="1">
      <c r="A1218" s="13"/>
      <c r="B1218" s="237"/>
      <c r="C1218" s="238"/>
      <c r="D1218" s="239" t="s">
        <v>196</v>
      </c>
      <c r="E1218" s="240" t="s">
        <v>1</v>
      </c>
      <c r="F1218" s="241" t="s">
        <v>1390</v>
      </c>
      <c r="G1218" s="238"/>
      <c r="H1218" s="242">
        <v>-1.7549999999999999</v>
      </c>
      <c r="I1218" s="243"/>
      <c r="J1218" s="238"/>
      <c r="K1218" s="238"/>
      <c r="L1218" s="244"/>
      <c r="M1218" s="245"/>
      <c r="N1218" s="246"/>
      <c r="O1218" s="246"/>
      <c r="P1218" s="246"/>
      <c r="Q1218" s="246"/>
      <c r="R1218" s="246"/>
      <c r="S1218" s="246"/>
      <c r="T1218" s="247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T1218" s="248" t="s">
        <v>196</v>
      </c>
      <c r="AU1218" s="248" t="s">
        <v>86</v>
      </c>
      <c r="AV1218" s="13" t="s">
        <v>86</v>
      </c>
      <c r="AW1218" s="13" t="s">
        <v>32</v>
      </c>
      <c r="AX1218" s="13" t="s">
        <v>76</v>
      </c>
      <c r="AY1218" s="248" t="s">
        <v>116</v>
      </c>
    </row>
    <row r="1219" s="13" customFormat="1">
      <c r="A1219" s="13"/>
      <c r="B1219" s="237"/>
      <c r="C1219" s="238"/>
      <c r="D1219" s="239" t="s">
        <v>196</v>
      </c>
      <c r="E1219" s="240" t="s">
        <v>1</v>
      </c>
      <c r="F1219" s="241" t="s">
        <v>1391</v>
      </c>
      <c r="G1219" s="238"/>
      <c r="H1219" s="242">
        <v>-0.91000000000000003</v>
      </c>
      <c r="I1219" s="243"/>
      <c r="J1219" s="238"/>
      <c r="K1219" s="238"/>
      <c r="L1219" s="244"/>
      <c r="M1219" s="245"/>
      <c r="N1219" s="246"/>
      <c r="O1219" s="246"/>
      <c r="P1219" s="246"/>
      <c r="Q1219" s="246"/>
      <c r="R1219" s="246"/>
      <c r="S1219" s="246"/>
      <c r="T1219" s="247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T1219" s="248" t="s">
        <v>196</v>
      </c>
      <c r="AU1219" s="248" t="s">
        <v>86</v>
      </c>
      <c r="AV1219" s="13" t="s">
        <v>86</v>
      </c>
      <c r="AW1219" s="13" t="s">
        <v>32</v>
      </c>
      <c r="AX1219" s="13" t="s">
        <v>76</v>
      </c>
      <c r="AY1219" s="248" t="s">
        <v>116</v>
      </c>
    </row>
    <row r="1220" s="13" customFormat="1">
      <c r="A1220" s="13"/>
      <c r="B1220" s="237"/>
      <c r="C1220" s="238"/>
      <c r="D1220" s="239" t="s">
        <v>196</v>
      </c>
      <c r="E1220" s="240" t="s">
        <v>1</v>
      </c>
      <c r="F1220" s="241" t="s">
        <v>1392</v>
      </c>
      <c r="G1220" s="238"/>
      <c r="H1220" s="242">
        <v>1.04</v>
      </c>
      <c r="I1220" s="243"/>
      <c r="J1220" s="238"/>
      <c r="K1220" s="238"/>
      <c r="L1220" s="244"/>
      <c r="M1220" s="245"/>
      <c r="N1220" s="246"/>
      <c r="O1220" s="246"/>
      <c r="P1220" s="246"/>
      <c r="Q1220" s="246"/>
      <c r="R1220" s="246"/>
      <c r="S1220" s="246"/>
      <c r="T1220" s="247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T1220" s="248" t="s">
        <v>196</v>
      </c>
      <c r="AU1220" s="248" t="s">
        <v>86</v>
      </c>
      <c r="AV1220" s="13" t="s">
        <v>86</v>
      </c>
      <c r="AW1220" s="13" t="s">
        <v>32</v>
      </c>
      <c r="AX1220" s="13" t="s">
        <v>76</v>
      </c>
      <c r="AY1220" s="248" t="s">
        <v>116</v>
      </c>
    </row>
    <row r="1221" s="13" customFormat="1">
      <c r="A1221" s="13"/>
      <c r="B1221" s="237"/>
      <c r="C1221" s="238"/>
      <c r="D1221" s="239" t="s">
        <v>196</v>
      </c>
      <c r="E1221" s="240" t="s">
        <v>1</v>
      </c>
      <c r="F1221" s="241" t="s">
        <v>548</v>
      </c>
      <c r="G1221" s="238"/>
      <c r="H1221" s="242">
        <v>-4.6500000000000004</v>
      </c>
      <c r="I1221" s="243"/>
      <c r="J1221" s="238"/>
      <c r="K1221" s="238"/>
      <c r="L1221" s="244"/>
      <c r="M1221" s="245"/>
      <c r="N1221" s="246"/>
      <c r="O1221" s="246"/>
      <c r="P1221" s="246"/>
      <c r="Q1221" s="246"/>
      <c r="R1221" s="246"/>
      <c r="S1221" s="246"/>
      <c r="T1221" s="247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248" t="s">
        <v>196</v>
      </c>
      <c r="AU1221" s="248" t="s">
        <v>86</v>
      </c>
      <c r="AV1221" s="13" t="s">
        <v>86</v>
      </c>
      <c r="AW1221" s="13" t="s">
        <v>32</v>
      </c>
      <c r="AX1221" s="13" t="s">
        <v>76</v>
      </c>
      <c r="AY1221" s="248" t="s">
        <v>116</v>
      </c>
    </row>
    <row r="1222" s="13" customFormat="1">
      <c r="A1222" s="13"/>
      <c r="B1222" s="237"/>
      <c r="C1222" s="238"/>
      <c r="D1222" s="239" t="s">
        <v>196</v>
      </c>
      <c r="E1222" s="240" t="s">
        <v>1</v>
      </c>
      <c r="F1222" s="241" t="s">
        <v>1393</v>
      </c>
      <c r="G1222" s="238"/>
      <c r="H1222" s="242">
        <v>0.91500000000000004</v>
      </c>
      <c r="I1222" s="243"/>
      <c r="J1222" s="238"/>
      <c r="K1222" s="238"/>
      <c r="L1222" s="244"/>
      <c r="M1222" s="245"/>
      <c r="N1222" s="246"/>
      <c r="O1222" s="246"/>
      <c r="P1222" s="246"/>
      <c r="Q1222" s="246"/>
      <c r="R1222" s="246"/>
      <c r="S1222" s="246"/>
      <c r="T1222" s="247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48" t="s">
        <v>196</v>
      </c>
      <c r="AU1222" s="248" t="s">
        <v>86</v>
      </c>
      <c r="AV1222" s="13" t="s">
        <v>86</v>
      </c>
      <c r="AW1222" s="13" t="s">
        <v>32</v>
      </c>
      <c r="AX1222" s="13" t="s">
        <v>76</v>
      </c>
      <c r="AY1222" s="248" t="s">
        <v>116</v>
      </c>
    </row>
    <row r="1223" s="13" customFormat="1">
      <c r="A1223" s="13"/>
      <c r="B1223" s="237"/>
      <c r="C1223" s="238"/>
      <c r="D1223" s="239" t="s">
        <v>196</v>
      </c>
      <c r="E1223" s="240" t="s">
        <v>1</v>
      </c>
      <c r="F1223" s="241" t="s">
        <v>1394</v>
      </c>
      <c r="G1223" s="238"/>
      <c r="H1223" s="242">
        <v>23.100000000000001</v>
      </c>
      <c r="I1223" s="243"/>
      <c r="J1223" s="238"/>
      <c r="K1223" s="238"/>
      <c r="L1223" s="244"/>
      <c r="M1223" s="245"/>
      <c r="N1223" s="246"/>
      <c r="O1223" s="246"/>
      <c r="P1223" s="246"/>
      <c r="Q1223" s="246"/>
      <c r="R1223" s="246"/>
      <c r="S1223" s="246"/>
      <c r="T1223" s="247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T1223" s="248" t="s">
        <v>196</v>
      </c>
      <c r="AU1223" s="248" t="s">
        <v>86</v>
      </c>
      <c r="AV1223" s="13" t="s">
        <v>86</v>
      </c>
      <c r="AW1223" s="13" t="s">
        <v>32</v>
      </c>
      <c r="AX1223" s="13" t="s">
        <v>76</v>
      </c>
      <c r="AY1223" s="248" t="s">
        <v>116</v>
      </c>
    </row>
    <row r="1224" s="13" customFormat="1">
      <c r="A1224" s="13"/>
      <c r="B1224" s="237"/>
      <c r="C1224" s="238"/>
      <c r="D1224" s="239" t="s">
        <v>196</v>
      </c>
      <c r="E1224" s="240" t="s">
        <v>1</v>
      </c>
      <c r="F1224" s="241" t="s">
        <v>556</v>
      </c>
      <c r="G1224" s="238"/>
      <c r="H1224" s="242">
        <v>-1.4139999999999999</v>
      </c>
      <c r="I1224" s="243"/>
      <c r="J1224" s="238"/>
      <c r="K1224" s="238"/>
      <c r="L1224" s="244"/>
      <c r="M1224" s="245"/>
      <c r="N1224" s="246"/>
      <c r="O1224" s="246"/>
      <c r="P1224" s="246"/>
      <c r="Q1224" s="246"/>
      <c r="R1224" s="246"/>
      <c r="S1224" s="246"/>
      <c r="T1224" s="247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48" t="s">
        <v>196</v>
      </c>
      <c r="AU1224" s="248" t="s">
        <v>86</v>
      </c>
      <c r="AV1224" s="13" t="s">
        <v>86</v>
      </c>
      <c r="AW1224" s="13" t="s">
        <v>32</v>
      </c>
      <c r="AX1224" s="13" t="s">
        <v>76</v>
      </c>
      <c r="AY1224" s="248" t="s">
        <v>116</v>
      </c>
    </row>
    <row r="1225" s="13" customFormat="1">
      <c r="A1225" s="13"/>
      <c r="B1225" s="237"/>
      <c r="C1225" s="238"/>
      <c r="D1225" s="239" t="s">
        <v>196</v>
      </c>
      <c r="E1225" s="240" t="s">
        <v>1</v>
      </c>
      <c r="F1225" s="241" t="s">
        <v>1395</v>
      </c>
      <c r="G1225" s="238"/>
      <c r="H1225" s="242">
        <v>0.84799999999999998</v>
      </c>
      <c r="I1225" s="243"/>
      <c r="J1225" s="238"/>
      <c r="K1225" s="238"/>
      <c r="L1225" s="244"/>
      <c r="M1225" s="245"/>
      <c r="N1225" s="246"/>
      <c r="O1225" s="246"/>
      <c r="P1225" s="246"/>
      <c r="Q1225" s="246"/>
      <c r="R1225" s="246"/>
      <c r="S1225" s="246"/>
      <c r="T1225" s="247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T1225" s="248" t="s">
        <v>196</v>
      </c>
      <c r="AU1225" s="248" t="s">
        <v>86</v>
      </c>
      <c r="AV1225" s="13" t="s">
        <v>86</v>
      </c>
      <c r="AW1225" s="13" t="s">
        <v>32</v>
      </c>
      <c r="AX1225" s="13" t="s">
        <v>76</v>
      </c>
      <c r="AY1225" s="248" t="s">
        <v>116</v>
      </c>
    </row>
    <row r="1226" s="15" customFormat="1">
      <c r="A1226" s="15"/>
      <c r="B1226" s="260"/>
      <c r="C1226" s="261"/>
      <c r="D1226" s="239" t="s">
        <v>196</v>
      </c>
      <c r="E1226" s="262" t="s">
        <v>1</v>
      </c>
      <c r="F1226" s="263" t="s">
        <v>1396</v>
      </c>
      <c r="G1226" s="261"/>
      <c r="H1226" s="264">
        <v>135.95700000000005</v>
      </c>
      <c r="I1226" s="265"/>
      <c r="J1226" s="261"/>
      <c r="K1226" s="261"/>
      <c r="L1226" s="266"/>
      <c r="M1226" s="267"/>
      <c r="N1226" s="268"/>
      <c r="O1226" s="268"/>
      <c r="P1226" s="268"/>
      <c r="Q1226" s="268"/>
      <c r="R1226" s="268"/>
      <c r="S1226" s="268"/>
      <c r="T1226" s="269"/>
      <c r="U1226" s="15"/>
      <c r="V1226" s="15"/>
      <c r="W1226" s="15"/>
      <c r="X1226" s="15"/>
      <c r="Y1226" s="15"/>
      <c r="Z1226" s="15"/>
      <c r="AA1226" s="15"/>
      <c r="AB1226" s="15"/>
      <c r="AC1226" s="15"/>
      <c r="AD1226" s="15"/>
      <c r="AE1226" s="15"/>
      <c r="AT1226" s="270" t="s">
        <v>196</v>
      </c>
      <c r="AU1226" s="270" t="s">
        <v>86</v>
      </c>
      <c r="AV1226" s="15" t="s">
        <v>119</v>
      </c>
      <c r="AW1226" s="15" t="s">
        <v>32</v>
      </c>
      <c r="AX1226" s="15" t="s">
        <v>76</v>
      </c>
      <c r="AY1226" s="270" t="s">
        <v>116</v>
      </c>
    </row>
    <row r="1227" s="13" customFormat="1">
      <c r="A1227" s="13"/>
      <c r="B1227" s="237"/>
      <c r="C1227" s="238"/>
      <c r="D1227" s="239" t="s">
        <v>196</v>
      </c>
      <c r="E1227" s="240" t="s">
        <v>1</v>
      </c>
      <c r="F1227" s="241" t="s">
        <v>1397</v>
      </c>
      <c r="G1227" s="238"/>
      <c r="H1227" s="242">
        <v>53.07</v>
      </c>
      <c r="I1227" s="243"/>
      <c r="J1227" s="238"/>
      <c r="K1227" s="238"/>
      <c r="L1227" s="244"/>
      <c r="M1227" s="245"/>
      <c r="N1227" s="246"/>
      <c r="O1227" s="246"/>
      <c r="P1227" s="246"/>
      <c r="Q1227" s="246"/>
      <c r="R1227" s="246"/>
      <c r="S1227" s="246"/>
      <c r="T1227" s="247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T1227" s="248" t="s">
        <v>196</v>
      </c>
      <c r="AU1227" s="248" t="s">
        <v>86</v>
      </c>
      <c r="AV1227" s="13" t="s">
        <v>86</v>
      </c>
      <c r="AW1227" s="13" t="s">
        <v>32</v>
      </c>
      <c r="AX1227" s="13" t="s">
        <v>76</v>
      </c>
      <c r="AY1227" s="248" t="s">
        <v>116</v>
      </c>
    </row>
    <row r="1228" s="13" customFormat="1">
      <c r="A1228" s="13"/>
      <c r="B1228" s="237"/>
      <c r="C1228" s="238"/>
      <c r="D1228" s="239" t="s">
        <v>196</v>
      </c>
      <c r="E1228" s="240" t="s">
        <v>1</v>
      </c>
      <c r="F1228" s="241" t="s">
        <v>1376</v>
      </c>
      <c r="G1228" s="238"/>
      <c r="H1228" s="242">
        <v>2.4729999999999999</v>
      </c>
      <c r="I1228" s="243"/>
      <c r="J1228" s="238"/>
      <c r="K1228" s="238"/>
      <c r="L1228" s="244"/>
      <c r="M1228" s="245"/>
      <c r="N1228" s="246"/>
      <c r="O1228" s="246"/>
      <c r="P1228" s="246"/>
      <c r="Q1228" s="246"/>
      <c r="R1228" s="246"/>
      <c r="S1228" s="246"/>
      <c r="T1228" s="247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T1228" s="248" t="s">
        <v>196</v>
      </c>
      <c r="AU1228" s="248" t="s">
        <v>86</v>
      </c>
      <c r="AV1228" s="13" t="s">
        <v>86</v>
      </c>
      <c r="AW1228" s="13" t="s">
        <v>32</v>
      </c>
      <c r="AX1228" s="13" t="s">
        <v>76</v>
      </c>
      <c r="AY1228" s="248" t="s">
        <v>116</v>
      </c>
    </row>
    <row r="1229" s="13" customFormat="1">
      <c r="A1229" s="13"/>
      <c r="B1229" s="237"/>
      <c r="C1229" s="238"/>
      <c r="D1229" s="239" t="s">
        <v>196</v>
      </c>
      <c r="E1229" s="240" t="s">
        <v>1</v>
      </c>
      <c r="F1229" s="241" t="s">
        <v>1201</v>
      </c>
      <c r="G1229" s="238"/>
      <c r="H1229" s="242">
        <v>-2.9399999999999999</v>
      </c>
      <c r="I1229" s="243"/>
      <c r="J1229" s="238"/>
      <c r="K1229" s="238"/>
      <c r="L1229" s="244"/>
      <c r="M1229" s="245"/>
      <c r="N1229" s="246"/>
      <c r="O1229" s="246"/>
      <c r="P1229" s="246"/>
      <c r="Q1229" s="246"/>
      <c r="R1229" s="246"/>
      <c r="S1229" s="246"/>
      <c r="T1229" s="247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T1229" s="248" t="s">
        <v>196</v>
      </c>
      <c r="AU1229" s="248" t="s">
        <v>86</v>
      </c>
      <c r="AV1229" s="13" t="s">
        <v>86</v>
      </c>
      <c r="AW1229" s="13" t="s">
        <v>32</v>
      </c>
      <c r="AX1229" s="13" t="s">
        <v>76</v>
      </c>
      <c r="AY1229" s="248" t="s">
        <v>116</v>
      </c>
    </row>
    <row r="1230" s="13" customFormat="1">
      <c r="A1230" s="13"/>
      <c r="B1230" s="237"/>
      <c r="C1230" s="238"/>
      <c r="D1230" s="239" t="s">
        <v>196</v>
      </c>
      <c r="E1230" s="240" t="s">
        <v>1</v>
      </c>
      <c r="F1230" s="241" t="s">
        <v>1398</v>
      </c>
      <c r="G1230" s="238"/>
      <c r="H1230" s="242">
        <v>1.4199999999999999</v>
      </c>
      <c r="I1230" s="243"/>
      <c r="J1230" s="238"/>
      <c r="K1230" s="238"/>
      <c r="L1230" s="244"/>
      <c r="M1230" s="245"/>
      <c r="N1230" s="246"/>
      <c r="O1230" s="246"/>
      <c r="P1230" s="246"/>
      <c r="Q1230" s="246"/>
      <c r="R1230" s="246"/>
      <c r="S1230" s="246"/>
      <c r="T1230" s="247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248" t="s">
        <v>196</v>
      </c>
      <c r="AU1230" s="248" t="s">
        <v>86</v>
      </c>
      <c r="AV1230" s="13" t="s">
        <v>86</v>
      </c>
      <c r="AW1230" s="13" t="s">
        <v>32</v>
      </c>
      <c r="AX1230" s="13" t="s">
        <v>76</v>
      </c>
      <c r="AY1230" s="248" t="s">
        <v>116</v>
      </c>
    </row>
    <row r="1231" s="13" customFormat="1">
      <c r="A1231" s="13"/>
      <c r="B1231" s="237"/>
      <c r="C1231" s="238"/>
      <c r="D1231" s="239" t="s">
        <v>196</v>
      </c>
      <c r="E1231" s="240" t="s">
        <v>1</v>
      </c>
      <c r="F1231" s="241" t="s">
        <v>1203</v>
      </c>
      <c r="G1231" s="238"/>
      <c r="H1231" s="242">
        <v>-15.4</v>
      </c>
      <c r="I1231" s="243"/>
      <c r="J1231" s="238"/>
      <c r="K1231" s="238"/>
      <c r="L1231" s="244"/>
      <c r="M1231" s="245"/>
      <c r="N1231" s="246"/>
      <c r="O1231" s="246"/>
      <c r="P1231" s="246"/>
      <c r="Q1231" s="246"/>
      <c r="R1231" s="246"/>
      <c r="S1231" s="246"/>
      <c r="T1231" s="247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48" t="s">
        <v>196</v>
      </c>
      <c r="AU1231" s="248" t="s">
        <v>86</v>
      </c>
      <c r="AV1231" s="13" t="s">
        <v>86</v>
      </c>
      <c r="AW1231" s="13" t="s">
        <v>32</v>
      </c>
      <c r="AX1231" s="13" t="s">
        <v>76</v>
      </c>
      <c r="AY1231" s="248" t="s">
        <v>116</v>
      </c>
    </row>
    <row r="1232" s="13" customFormat="1">
      <c r="A1232" s="13"/>
      <c r="B1232" s="237"/>
      <c r="C1232" s="238"/>
      <c r="D1232" s="239" t="s">
        <v>196</v>
      </c>
      <c r="E1232" s="240" t="s">
        <v>1</v>
      </c>
      <c r="F1232" s="241" t="s">
        <v>1399</v>
      </c>
      <c r="G1232" s="238"/>
      <c r="H1232" s="242">
        <v>0.88500000000000001</v>
      </c>
      <c r="I1232" s="243"/>
      <c r="J1232" s="238"/>
      <c r="K1232" s="238"/>
      <c r="L1232" s="244"/>
      <c r="M1232" s="245"/>
      <c r="N1232" s="246"/>
      <c r="O1232" s="246"/>
      <c r="P1232" s="246"/>
      <c r="Q1232" s="246"/>
      <c r="R1232" s="246"/>
      <c r="S1232" s="246"/>
      <c r="T1232" s="247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T1232" s="248" t="s">
        <v>196</v>
      </c>
      <c r="AU1232" s="248" t="s">
        <v>86</v>
      </c>
      <c r="AV1232" s="13" t="s">
        <v>86</v>
      </c>
      <c r="AW1232" s="13" t="s">
        <v>32</v>
      </c>
      <c r="AX1232" s="13" t="s">
        <v>76</v>
      </c>
      <c r="AY1232" s="248" t="s">
        <v>116</v>
      </c>
    </row>
    <row r="1233" s="13" customFormat="1">
      <c r="A1233" s="13"/>
      <c r="B1233" s="237"/>
      <c r="C1233" s="238"/>
      <c r="D1233" s="239" t="s">
        <v>196</v>
      </c>
      <c r="E1233" s="240" t="s">
        <v>1</v>
      </c>
      <c r="F1233" s="241" t="s">
        <v>1400</v>
      </c>
      <c r="G1233" s="238"/>
      <c r="H1233" s="242">
        <v>107.8</v>
      </c>
      <c r="I1233" s="243"/>
      <c r="J1233" s="238"/>
      <c r="K1233" s="238"/>
      <c r="L1233" s="244"/>
      <c r="M1233" s="245"/>
      <c r="N1233" s="246"/>
      <c r="O1233" s="246"/>
      <c r="P1233" s="246"/>
      <c r="Q1233" s="246"/>
      <c r="R1233" s="246"/>
      <c r="S1233" s="246"/>
      <c r="T1233" s="247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48" t="s">
        <v>196</v>
      </c>
      <c r="AU1233" s="248" t="s">
        <v>86</v>
      </c>
      <c r="AV1233" s="13" t="s">
        <v>86</v>
      </c>
      <c r="AW1233" s="13" t="s">
        <v>32</v>
      </c>
      <c r="AX1233" s="13" t="s">
        <v>76</v>
      </c>
      <c r="AY1233" s="248" t="s">
        <v>116</v>
      </c>
    </row>
    <row r="1234" s="13" customFormat="1">
      <c r="A1234" s="13"/>
      <c r="B1234" s="237"/>
      <c r="C1234" s="238"/>
      <c r="D1234" s="239" t="s">
        <v>196</v>
      </c>
      <c r="E1234" s="240" t="s">
        <v>1</v>
      </c>
      <c r="F1234" s="241" t="s">
        <v>1253</v>
      </c>
      <c r="G1234" s="238"/>
      <c r="H1234" s="242">
        <v>-11.699999999999999</v>
      </c>
      <c r="I1234" s="243"/>
      <c r="J1234" s="238"/>
      <c r="K1234" s="238"/>
      <c r="L1234" s="244"/>
      <c r="M1234" s="245"/>
      <c r="N1234" s="246"/>
      <c r="O1234" s="246"/>
      <c r="P1234" s="246"/>
      <c r="Q1234" s="246"/>
      <c r="R1234" s="246"/>
      <c r="S1234" s="246"/>
      <c r="T1234" s="247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T1234" s="248" t="s">
        <v>196</v>
      </c>
      <c r="AU1234" s="248" t="s">
        <v>86</v>
      </c>
      <c r="AV1234" s="13" t="s">
        <v>86</v>
      </c>
      <c r="AW1234" s="13" t="s">
        <v>32</v>
      </c>
      <c r="AX1234" s="13" t="s">
        <v>76</v>
      </c>
      <c r="AY1234" s="248" t="s">
        <v>116</v>
      </c>
    </row>
    <row r="1235" s="13" customFormat="1">
      <c r="A1235" s="13"/>
      <c r="B1235" s="237"/>
      <c r="C1235" s="238"/>
      <c r="D1235" s="239" t="s">
        <v>196</v>
      </c>
      <c r="E1235" s="240" t="s">
        <v>1</v>
      </c>
      <c r="F1235" s="241" t="s">
        <v>542</v>
      </c>
      <c r="G1235" s="238"/>
      <c r="H1235" s="242">
        <v>-6.7279999999999998</v>
      </c>
      <c r="I1235" s="243"/>
      <c r="J1235" s="238"/>
      <c r="K1235" s="238"/>
      <c r="L1235" s="244"/>
      <c r="M1235" s="245"/>
      <c r="N1235" s="246"/>
      <c r="O1235" s="246"/>
      <c r="P1235" s="246"/>
      <c r="Q1235" s="246"/>
      <c r="R1235" s="246"/>
      <c r="S1235" s="246"/>
      <c r="T1235" s="247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248" t="s">
        <v>196</v>
      </c>
      <c r="AU1235" s="248" t="s">
        <v>86</v>
      </c>
      <c r="AV1235" s="13" t="s">
        <v>86</v>
      </c>
      <c r="AW1235" s="13" t="s">
        <v>32</v>
      </c>
      <c r="AX1235" s="13" t="s">
        <v>76</v>
      </c>
      <c r="AY1235" s="248" t="s">
        <v>116</v>
      </c>
    </row>
    <row r="1236" s="13" customFormat="1">
      <c r="A1236" s="13"/>
      <c r="B1236" s="237"/>
      <c r="C1236" s="238"/>
      <c r="D1236" s="239" t="s">
        <v>196</v>
      </c>
      <c r="E1236" s="240" t="s">
        <v>1</v>
      </c>
      <c r="F1236" s="241" t="s">
        <v>1401</v>
      </c>
      <c r="G1236" s="238"/>
      <c r="H1236" s="242">
        <v>2.0699999999999998</v>
      </c>
      <c r="I1236" s="243"/>
      <c r="J1236" s="238"/>
      <c r="K1236" s="238"/>
      <c r="L1236" s="244"/>
      <c r="M1236" s="245"/>
      <c r="N1236" s="246"/>
      <c r="O1236" s="246"/>
      <c r="P1236" s="246"/>
      <c r="Q1236" s="246"/>
      <c r="R1236" s="246"/>
      <c r="S1236" s="246"/>
      <c r="T1236" s="247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T1236" s="248" t="s">
        <v>196</v>
      </c>
      <c r="AU1236" s="248" t="s">
        <v>86</v>
      </c>
      <c r="AV1236" s="13" t="s">
        <v>86</v>
      </c>
      <c r="AW1236" s="13" t="s">
        <v>32</v>
      </c>
      <c r="AX1236" s="13" t="s">
        <v>76</v>
      </c>
      <c r="AY1236" s="248" t="s">
        <v>116</v>
      </c>
    </row>
    <row r="1237" s="13" customFormat="1">
      <c r="A1237" s="13"/>
      <c r="B1237" s="237"/>
      <c r="C1237" s="238"/>
      <c r="D1237" s="239" t="s">
        <v>196</v>
      </c>
      <c r="E1237" s="240" t="s">
        <v>1</v>
      </c>
      <c r="F1237" s="241" t="s">
        <v>1402</v>
      </c>
      <c r="G1237" s="238"/>
      <c r="H1237" s="242">
        <v>1.103</v>
      </c>
      <c r="I1237" s="243"/>
      <c r="J1237" s="238"/>
      <c r="K1237" s="238"/>
      <c r="L1237" s="244"/>
      <c r="M1237" s="245"/>
      <c r="N1237" s="246"/>
      <c r="O1237" s="246"/>
      <c r="P1237" s="246"/>
      <c r="Q1237" s="246"/>
      <c r="R1237" s="246"/>
      <c r="S1237" s="246"/>
      <c r="T1237" s="247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T1237" s="248" t="s">
        <v>196</v>
      </c>
      <c r="AU1237" s="248" t="s">
        <v>86</v>
      </c>
      <c r="AV1237" s="13" t="s">
        <v>86</v>
      </c>
      <c r="AW1237" s="13" t="s">
        <v>32</v>
      </c>
      <c r="AX1237" s="13" t="s">
        <v>76</v>
      </c>
      <c r="AY1237" s="248" t="s">
        <v>116</v>
      </c>
    </row>
    <row r="1238" s="13" customFormat="1">
      <c r="A1238" s="13"/>
      <c r="B1238" s="237"/>
      <c r="C1238" s="238"/>
      <c r="D1238" s="239" t="s">
        <v>196</v>
      </c>
      <c r="E1238" s="240" t="s">
        <v>1</v>
      </c>
      <c r="F1238" s="241" t="s">
        <v>554</v>
      </c>
      <c r="G1238" s="238"/>
      <c r="H1238" s="242">
        <v>-9.3000000000000007</v>
      </c>
      <c r="I1238" s="243"/>
      <c r="J1238" s="238"/>
      <c r="K1238" s="238"/>
      <c r="L1238" s="244"/>
      <c r="M1238" s="245"/>
      <c r="N1238" s="246"/>
      <c r="O1238" s="246"/>
      <c r="P1238" s="246"/>
      <c r="Q1238" s="246"/>
      <c r="R1238" s="246"/>
      <c r="S1238" s="246"/>
      <c r="T1238" s="247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T1238" s="248" t="s">
        <v>196</v>
      </c>
      <c r="AU1238" s="248" t="s">
        <v>86</v>
      </c>
      <c r="AV1238" s="13" t="s">
        <v>86</v>
      </c>
      <c r="AW1238" s="13" t="s">
        <v>32</v>
      </c>
      <c r="AX1238" s="13" t="s">
        <v>76</v>
      </c>
      <c r="AY1238" s="248" t="s">
        <v>116</v>
      </c>
    </row>
    <row r="1239" s="13" customFormat="1">
      <c r="A1239" s="13"/>
      <c r="B1239" s="237"/>
      <c r="C1239" s="238"/>
      <c r="D1239" s="239" t="s">
        <v>196</v>
      </c>
      <c r="E1239" s="240" t="s">
        <v>1</v>
      </c>
      <c r="F1239" s="241" t="s">
        <v>549</v>
      </c>
      <c r="G1239" s="238"/>
      <c r="H1239" s="242">
        <v>-5.3479999999999999</v>
      </c>
      <c r="I1239" s="243"/>
      <c r="J1239" s="238"/>
      <c r="K1239" s="238"/>
      <c r="L1239" s="244"/>
      <c r="M1239" s="245"/>
      <c r="N1239" s="246"/>
      <c r="O1239" s="246"/>
      <c r="P1239" s="246"/>
      <c r="Q1239" s="246"/>
      <c r="R1239" s="246"/>
      <c r="S1239" s="246"/>
      <c r="T1239" s="247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T1239" s="248" t="s">
        <v>196</v>
      </c>
      <c r="AU1239" s="248" t="s">
        <v>86</v>
      </c>
      <c r="AV1239" s="13" t="s">
        <v>86</v>
      </c>
      <c r="AW1239" s="13" t="s">
        <v>32</v>
      </c>
      <c r="AX1239" s="13" t="s">
        <v>76</v>
      </c>
      <c r="AY1239" s="248" t="s">
        <v>116</v>
      </c>
    </row>
    <row r="1240" s="13" customFormat="1">
      <c r="A1240" s="13"/>
      <c r="B1240" s="237"/>
      <c r="C1240" s="238"/>
      <c r="D1240" s="239" t="s">
        <v>196</v>
      </c>
      <c r="E1240" s="240" t="s">
        <v>1</v>
      </c>
      <c r="F1240" s="241" t="s">
        <v>1403</v>
      </c>
      <c r="G1240" s="238"/>
      <c r="H1240" s="242">
        <v>1.8300000000000001</v>
      </c>
      <c r="I1240" s="243"/>
      <c r="J1240" s="238"/>
      <c r="K1240" s="238"/>
      <c r="L1240" s="244"/>
      <c r="M1240" s="245"/>
      <c r="N1240" s="246"/>
      <c r="O1240" s="246"/>
      <c r="P1240" s="246"/>
      <c r="Q1240" s="246"/>
      <c r="R1240" s="246"/>
      <c r="S1240" s="246"/>
      <c r="T1240" s="247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248" t="s">
        <v>196</v>
      </c>
      <c r="AU1240" s="248" t="s">
        <v>86</v>
      </c>
      <c r="AV1240" s="13" t="s">
        <v>86</v>
      </c>
      <c r="AW1240" s="13" t="s">
        <v>32</v>
      </c>
      <c r="AX1240" s="13" t="s">
        <v>76</v>
      </c>
      <c r="AY1240" s="248" t="s">
        <v>116</v>
      </c>
    </row>
    <row r="1241" s="13" customFormat="1">
      <c r="A1241" s="13"/>
      <c r="B1241" s="237"/>
      <c r="C1241" s="238"/>
      <c r="D1241" s="239" t="s">
        <v>196</v>
      </c>
      <c r="E1241" s="240" t="s">
        <v>1</v>
      </c>
      <c r="F1241" s="241" t="s">
        <v>1404</v>
      </c>
      <c r="G1241" s="238"/>
      <c r="H1241" s="242">
        <v>0.98299999999999998</v>
      </c>
      <c r="I1241" s="243"/>
      <c r="J1241" s="238"/>
      <c r="K1241" s="238"/>
      <c r="L1241" s="244"/>
      <c r="M1241" s="245"/>
      <c r="N1241" s="246"/>
      <c r="O1241" s="246"/>
      <c r="P1241" s="246"/>
      <c r="Q1241" s="246"/>
      <c r="R1241" s="246"/>
      <c r="S1241" s="246"/>
      <c r="T1241" s="247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T1241" s="248" t="s">
        <v>196</v>
      </c>
      <c r="AU1241" s="248" t="s">
        <v>86</v>
      </c>
      <c r="AV1241" s="13" t="s">
        <v>86</v>
      </c>
      <c r="AW1241" s="13" t="s">
        <v>32</v>
      </c>
      <c r="AX1241" s="13" t="s">
        <v>76</v>
      </c>
      <c r="AY1241" s="248" t="s">
        <v>116</v>
      </c>
    </row>
    <row r="1242" s="13" customFormat="1">
      <c r="A1242" s="13"/>
      <c r="B1242" s="237"/>
      <c r="C1242" s="238"/>
      <c r="D1242" s="239" t="s">
        <v>196</v>
      </c>
      <c r="E1242" s="240" t="s">
        <v>1</v>
      </c>
      <c r="F1242" s="241" t="s">
        <v>1405</v>
      </c>
      <c r="G1242" s="238"/>
      <c r="H1242" s="242">
        <v>36.624000000000002</v>
      </c>
      <c r="I1242" s="243"/>
      <c r="J1242" s="238"/>
      <c r="K1242" s="238"/>
      <c r="L1242" s="244"/>
      <c r="M1242" s="245"/>
      <c r="N1242" s="246"/>
      <c r="O1242" s="246"/>
      <c r="P1242" s="246"/>
      <c r="Q1242" s="246"/>
      <c r="R1242" s="246"/>
      <c r="S1242" s="246"/>
      <c r="T1242" s="247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48" t="s">
        <v>196</v>
      </c>
      <c r="AU1242" s="248" t="s">
        <v>86</v>
      </c>
      <c r="AV1242" s="13" t="s">
        <v>86</v>
      </c>
      <c r="AW1242" s="13" t="s">
        <v>32</v>
      </c>
      <c r="AX1242" s="13" t="s">
        <v>76</v>
      </c>
      <c r="AY1242" s="248" t="s">
        <v>116</v>
      </c>
    </row>
    <row r="1243" s="13" customFormat="1">
      <c r="A1243" s="13"/>
      <c r="B1243" s="237"/>
      <c r="C1243" s="238"/>
      <c r="D1243" s="239" t="s">
        <v>196</v>
      </c>
      <c r="E1243" s="240" t="s">
        <v>1</v>
      </c>
      <c r="F1243" s="241" t="s">
        <v>554</v>
      </c>
      <c r="G1243" s="238"/>
      <c r="H1243" s="242">
        <v>-9.3000000000000007</v>
      </c>
      <c r="I1243" s="243"/>
      <c r="J1243" s="238"/>
      <c r="K1243" s="238"/>
      <c r="L1243" s="244"/>
      <c r="M1243" s="245"/>
      <c r="N1243" s="246"/>
      <c r="O1243" s="246"/>
      <c r="P1243" s="246"/>
      <c r="Q1243" s="246"/>
      <c r="R1243" s="246"/>
      <c r="S1243" s="246"/>
      <c r="T1243" s="247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T1243" s="248" t="s">
        <v>196</v>
      </c>
      <c r="AU1243" s="248" t="s">
        <v>86</v>
      </c>
      <c r="AV1243" s="13" t="s">
        <v>86</v>
      </c>
      <c r="AW1243" s="13" t="s">
        <v>32</v>
      </c>
      <c r="AX1243" s="13" t="s">
        <v>76</v>
      </c>
      <c r="AY1243" s="248" t="s">
        <v>116</v>
      </c>
    </row>
    <row r="1244" s="13" customFormat="1">
      <c r="A1244" s="13"/>
      <c r="B1244" s="237"/>
      <c r="C1244" s="238"/>
      <c r="D1244" s="239" t="s">
        <v>196</v>
      </c>
      <c r="E1244" s="240" t="s">
        <v>1</v>
      </c>
      <c r="F1244" s="241" t="s">
        <v>1403</v>
      </c>
      <c r="G1244" s="238"/>
      <c r="H1244" s="242">
        <v>1.8300000000000001</v>
      </c>
      <c r="I1244" s="243"/>
      <c r="J1244" s="238"/>
      <c r="K1244" s="238"/>
      <c r="L1244" s="244"/>
      <c r="M1244" s="245"/>
      <c r="N1244" s="246"/>
      <c r="O1244" s="246"/>
      <c r="P1244" s="246"/>
      <c r="Q1244" s="246"/>
      <c r="R1244" s="246"/>
      <c r="S1244" s="246"/>
      <c r="T1244" s="247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T1244" s="248" t="s">
        <v>196</v>
      </c>
      <c r="AU1244" s="248" t="s">
        <v>86</v>
      </c>
      <c r="AV1244" s="13" t="s">
        <v>86</v>
      </c>
      <c r="AW1244" s="13" t="s">
        <v>32</v>
      </c>
      <c r="AX1244" s="13" t="s">
        <v>76</v>
      </c>
      <c r="AY1244" s="248" t="s">
        <v>116</v>
      </c>
    </row>
    <row r="1245" s="15" customFormat="1">
      <c r="A1245" s="15"/>
      <c r="B1245" s="260"/>
      <c r="C1245" s="261"/>
      <c r="D1245" s="239" t="s">
        <v>196</v>
      </c>
      <c r="E1245" s="262" t="s">
        <v>1</v>
      </c>
      <c r="F1245" s="263" t="s">
        <v>1406</v>
      </c>
      <c r="G1245" s="261"/>
      <c r="H1245" s="264">
        <v>149.37200000000001</v>
      </c>
      <c r="I1245" s="265"/>
      <c r="J1245" s="261"/>
      <c r="K1245" s="261"/>
      <c r="L1245" s="266"/>
      <c r="M1245" s="267"/>
      <c r="N1245" s="268"/>
      <c r="O1245" s="268"/>
      <c r="P1245" s="268"/>
      <c r="Q1245" s="268"/>
      <c r="R1245" s="268"/>
      <c r="S1245" s="268"/>
      <c r="T1245" s="269"/>
      <c r="U1245" s="15"/>
      <c r="V1245" s="15"/>
      <c r="W1245" s="15"/>
      <c r="X1245" s="15"/>
      <c r="Y1245" s="15"/>
      <c r="Z1245" s="15"/>
      <c r="AA1245" s="15"/>
      <c r="AB1245" s="15"/>
      <c r="AC1245" s="15"/>
      <c r="AD1245" s="15"/>
      <c r="AE1245" s="15"/>
      <c r="AT1245" s="270" t="s">
        <v>196</v>
      </c>
      <c r="AU1245" s="270" t="s">
        <v>86</v>
      </c>
      <c r="AV1245" s="15" t="s">
        <v>119</v>
      </c>
      <c r="AW1245" s="15" t="s">
        <v>32</v>
      </c>
      <c r="AX1245" s="15" t="s">
        <v>76</v>
      </c>
      <c r="AY1245" s="270" t="s">
        <v>116</v>
      </c>
    </row>
    <row r="1246" s="13" customFormat="1">
      <c r="A1246" s="13"/>
      <c r="B1246" s="237"/>
      <c r="C1246" s="238"/>
      <c r="D1246" s="239" t="s">
        <v>196</v>
      </c>
      <c r="E1246" s="240" t="s">
        <v>1</v>
      </c>
      <c r="F1246" s="241" t="s">
        <v>1407</v>
      </c>
      <c r="G1246" s="238"/>
      <c r="H1246" s="242">
        <v>47.884999999999998</v>
      </c>
      <c r="I1246" s="243"/>
      <c r="J1246" s="238"/>
      <c r="K1246" s="238"/>
      <c r="L1246" s="244"/>
      <c r="M1246" s="245"/>
      <c r="N1246" s="246"/>
      <c r="O1246" s="246"/>
      <c r="P1246" s="246"/>
      <c r="Q1246" s="246"/>
      <c r="R1246" s="246"/>
      <c r="S1246" s="246"/>
      <c r="T1246" s="247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248" t="s">
        <v>196</v>
      </c>
      <c r="AU1246" s="248" t="s">
        <v>86</v>
      </c>
      <c r="AV1246" s="13" t="s">
        <v>86</v>
      </c>
      <c r="AW1246" s="13" t="s">
        <v>32</v>
      </c>
      <c r="AX1246" s="13" t="s">
        <v>76</v>
      </c>
      <c r="AY1246" s="248" t="s">
        <v>116</v>
      </c>
    </row>
    <row r="1247" s="13" customFormat="1">
      <c r="A1247" s="13"/>
      <c r="B1247" s="237"/>
      <c r="C1247" s="238"/>
      <c r="D1247" s="239" t="s">
        <v>196</v>
      </c>
      <c r="E1247" s="240" t="s">
        <v>1</v>
      </c>
      <c r="F1247" s="241" t="s">
        <v>1192</v>
      </c>
      <c r="G1247" s="238"/>
      <c r="H1247" s="242">
        <v>-4.5919999999999996</v>
      </c>
      <c r="I1247" s="243"/>
      <c r="J1247" s="238"/>
      <c r="K1247" s="238"/>
      <c r="L1247" s="244"/>
      <c r="M1247" s="245"/>
      <c r="N1247" s="246"/>
      <c r="O1247" s="246"/>
      <c r="P1247" s="246"/>
      <c r="Q1247" s="246"/>
      <c r="R1247" s="246"/>
      <c r="S1247" s="246"/>
      <c r="T1247" s="247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T1247" s="248" t="s">
        <v>196</v>
      </c>
      <c r="AU1247" s="248" t="s">
        <v>86</v>
      </c>
      <c r="AV1247" s="13" t="s">
        <v>86</v>
      </c>
      <c r="AW1247" s="13" t="s">
        <v>32</v>
      </c>
      <c r="AX1247" s="13" t="s">
        <v>76</v>
      </c>
      <c r="AY1247" s="248" t="s">
        <v>116</v>
      </c>
    </row>
    <row r="1248" s="13" customFormat="1">
      <c r="A1248" s="13"/>
      <c r="B1248" s="237"/>
      <c r="C1248" s="238"/>
      <c r="D1248" s="239" t="s">
        <v>196</v>
      </c>
      <c r="E1248" s="240" t="s">
        <v>1</v>
      </c>
      <c r="F1248" s="241" t="s">
        <v>1408</v>
      </c>
      <c r="G1248" s="238"/>
      <c r="H1248" s="242">
        <v>-4.0460000000000003</v>
      </c>
      <c r="I1248" s="243"/>
      <c r="J1248" s="238"/>
      <c r="K1248" s="238"/>
      <c r="L1248" s="244"/>
      <c r="M1248" s="245"/>
      <c r="N1248" s="246"/>
      <c r="O1248" s="246"/>
      <c r="P1248" s="246"/>
      <c r="Q1248" s="246"/>
      <c r="R1248" s="246"/>
      <c r="S1248" s="246"/>
      <c r="T1248" s="247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48" t="s">
        <v>196</v>
      </c>
      <c r="AU1248" s="248" t="s">
        <v>86</v>
      </c>
      <c r="AV1248" s="13" t="s">
        <v>86</v>
      </c>
      <c r="AW1248" s="13" t="s">
        <v>32</v>
      </c>
      <c r="AX1248" s="13" t="s">
        <v>76</v>
      </c>
      <c r="AY1248" s="248" t="s">
        <v>116</v>
      </c>
    </row>
    <row r="1249" s="13" customFormat="1">
      <c r="A1249" s="13"/>
      <c r="B1249" s="237"/>
      <c r="C1249" s="238"/>
      <c r="D1249" s="239" t="s">
        <v>196</v>
      </c>
      <c r="E1249" s="240" t="s">
        <v>1</v>
      </c>
      <c r="F1249" s="241" t="s">
        <v>1409</v>
      </c>
      <c r="G1249" s="238"/>
      <c r="H1249" s="242">
        <v>-2.6179999999999999</v>
      </c>
      <c r="I1249" s="243"/>
      <c r="J1249" s="238"/>
      <c r="K1249" s="238"/>
      <c r="L1249" s="244"/>
      <c r="M1249" s="245"/>
      <c r="N1249" s="246"/>
      <c r="O1249" s="246"/>
      <c r="P1249" s="246"/>
      <c r="Q1249" s="246"/>
      <c r="R1249" s="246"/>
      <c r="S1249" s="246"/>
      <c r="T1249" s="247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48" t="s">
        <v>196</v>
      </c>
      <c r="AU1249" s="248" t="s">
        <v>86</v>
      </c>
      <c r="AV1249" s="13" t="s">
        <v>86</v>
      </c>
      <c r="AW1249" s="13" t="s">
        <v>32</v>
      </c>
      <c r="AX1249" s="13" t="s">
        <v>76</v>
      </c>
      <c r="AY1249" s="248" t="s">
        <v>116</v>
      </c>
    </row>
    <row r="1250" s="13" customFormat="1">
      <c r="A1250" s="13"/>
      <c r="B1250" s="237"/>
      <c r="C1250" s="238"/>
      <c r="D1250" s="239" t="s">
        <v>196</v>
      </c>
      <c r="E1250" s="240" t="s">
        <v>1</v>
      </c>
      <c r="F1250" s="241" t="s">
        <v>477</v>
      </c>
      <c r="G1250" s="238"/>
      <c r="H1250" s="242">
        <v>-3.2200000000000002</v>
      </c>
      <c r="I1250" s="243"/>
      <c r="J1250" s="238"/>
      <c r="K1250" s="238"/>
      <c r="L1250" s="244"/>
      <c r="M1250" s="245"/>
      <c r="N1250" s="246"/>
      <c r="O1250" s="246"/>
      <c r="P1250" s="246"/>
      <c r="Q1250" s="246"/>
      <c r="R1250" s="246"/>
      <c r="S1250" s="246"/>
      <c r="T1250" s="247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T1250" s="248" t="s">
        <v>196</v>
      </c>
      <c r="AU1250" s="248" t="s">
        <v>86</v>
      </c>
      <c r="AV1250" s="13" t="s">
        <v>86</v>
      </c>
      <c r="AW1250" s="13" t="s">
        <v>32</v>
      </c>
      <c r="AX1250" s="13" t="s">
        <v>76</v>
      </c>
      <c r="AY1250" s="248" t="s">
        <v>116</v>
      </c>
    </row>
    <row r="1251" s="13" customFormat="1">
      <c r="A1251" s="13"/>
      <c r="B1251" s="237"/>
      <c r="C1251" s="238"/>
      <c r="D1251" s="239" t="s">
        <v>196</v>
      </c>
      <c r="E1251" s="240" t="s">
        <v>1</v>
      </c>
      <c r="F1251" s="241" t="s">
        <v>1410</v>
      </c>
      <c r="G1251" s="238"/>
      <c r="H1251" s="242">
        <v>1.3500000000000001</v>
      </c>
      <c r="I1251" s="243"/>
      <c r="J1251" s="238"/>
      <c r="K1251" s="238"/>
      <c r="L1251" s="244"/>
      <c r="M1251" s="245"/>
      <c r="N1251" s="246"/>
      <c r="O1251" s="246"/>
      <c r="P1251" s="246"/>
      <c r="Q1251" s="246"/>
      <c r="R1251" s="246"/>
      <c r="S1251" s="246"/>
      <c r="T1251" s="247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T1251" s="248" t="s">
        <v>196</v>
      </c>
      <c r="AU1251" s="248" t="s">
        <v>86</v>
      </c>
      <c r="AV1251" s="13" t="s">
        <v>86</v>
      </c>
      <c r="AW1251" s="13" t="s">
        <v>32</v>
      </c>
      <c r="AX1251" s="13" t="s">
        <v>76</v>
      </c>
      <c r="AY1251" s="248" t="s">
        <v>116</v>
      </c>
    </row>
    <row r="1252" s="13" customFormat="1">
      <c r="A1252" s="13"/>
      <c r="B1252" s="237"/>
      <c r="C1252" s="238"/>
      <c r="D1252" s="239" t="s">
        <v>196</v>
      </c>
      <c r="E1252" s="240" t="s">
        <v>1</v>
      </c>
      <c r="F1252" s="241" t="s">
        <v>1411</v>
      </c>
      <c r="G1252" s="238"/>
      <c r="H1252" s="242">
        <v>37.810000000000002</v>
      </c>
      <c r="I1252" s="243"/>
      <c r="J1252" s="238"/>
      <c r="K1252" s="238"/>
      <c r="L1252" s="244"/>
      <c r="M1252" s="245"/>
      <c r="N1252" s="246"/>
      <c r="O1252" s="246"/>
      <c r="P1252" s="246"/>
      <c r="Q1252" s="246"/>
      <c r="R1252" s="246"/>
      <c r="S1252" s="246"/>
      <c r="T1252" s="247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248" t="s">
        <v>196</v>
      </c>
      <c r="AU1252" s="248" t="s">
        <v>86</v>
      </c>
      <c r="AV1252" s="13" t="s">
        <v>86</v>
      </c>
      <c r="AW1252" s="13" t="s">
        <v>32</v>
      </c>
      <c r="AX1252" s="13" t="s">
        <v>76</v>
      </c>
      <c r="AY1252" s="248" t="s">
        <v>116</v>
      </c>
    </row>
    <row r="1253" s="13" customFormat="1">
      <c r="A1253" s="13"/>
      <c r="B1253" s="237"/>
      <c r="C1253" s="238"/>
      <c r="D1253" s="239" t="s">
        <v>196</v>
      </c>
      <c r="E1253" s="240" t="s">
        <v>1</v>
      </c>
      <c r="F1253" s="241" t="s">
        <v>1412</v>
      </c>
      <c r="G1253" s="238"/>
      <c r="H1253" s="242">
        <v>-7.8719999999999999</v>
      </c>
      <c r="I1253" s="243"/>
      <c r="J1253" s="238"/>
      <c r="K1253" s="238"/>
      <c r="L1253" s="244"/>
      <c r="M1253" s="245"/>
      <c r="N1253" s="246"/>
      <c r="O1253" s="246"/>
      <c r="P1253" s="246"/>
      <c r="Q1253" s="246"/>
      <c r="R1253" s="246"/>
      <c r="S1253" s="246"/>
      <c r="T1253" s="247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T1253" s="248" t="s">
        <v>196</v>
      </c>
      <c r="AU1253" s="248" t="s">
        <v>86</v>
      </c>
      <c r="AV1253" s="13" t="s">
        <v>86</v>
      </c>
      <c r="AW1253" s="13" t="s">
        <v>32</v>
      </c>
      <c r="AX1253" s="13" t="s">
        <v>76</v>
      </c>
      <c r="AY1253" s="248" t="s">
        <v>116</v>
      </c>
    </row>
    <row r="1254" s="13" customFormat="1">
      <c r="A1254" s="13"/>
      <c r="B1254" s="237"/>
      <c r="C1254" s="238"/>
      <c r="D1254" s="239" t="s">
        <v>196</v>
      </c>
      <c r="E1254" s="240" t="s">
        <v>1</v>
      </c>
      <c r="F1254" s="241" t="s">
        <v>552</v>
      </c>
      <c r="G1254" s="238"/>
      <c r="H1254" s="242">
        <v>-2.6400000000000001</v>
      </c>
      <c r="I1254" s="243"/>
      <c r="J1254" s="238"/>
      <c r="K1254" s="238"/>
      <c r="L1254" s="244"/>
      <c r="M1254" s="245"/>
      <c r="N1254" s="246"/>
      <c r="O1254" s="246"/>
      <c r="P1254" s="246"/>
      <c r="Q1254" s="246"/>
      <c r="R1254" s="246"/>
      <c r="S1254" s="246"/>
      <c r="T1254" s="247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T1254" s="248" t="s">
        <v>196</v>
      </c>
      <c r="AU1254" s="248" t="s">
        <v>86</v>
      </c>
      <c r="AV1254" s="13" t="s">
        <v>86</v>
      </c>
      <c r="AW1254" s="13" t="s">
        <v>32</v>
      </c>
      <c r="AX1254" s="13" t="s">
        <v>76</v>
      </c>
      <c r="AY1254" s="248" t="s">
        <v>116</v>
      </c>
    </row>
    <row r="1255" s="13" customFormat="1">
      <c r="A1255" s="13"/>
      <c r="B1255" s="237"/>
      <c r="C1255" s="238"/>
      <c r="D1255" s="239" t="s">
        <v>196</v>
      </c>
      <c r="E1255" s="240" t="s">
        <v>1</v>
      </c>
      <c r="F1255" s="241" t="s">
        <v>551</v>
      </c>
      <c r="G1255" s="238"/>
      <c r="H1255" s="242">
        <v>-1.6799999999999999</v>
      </c>
      <c r="I1255" s="243"/>
      <c r="J1255" s="238"/>
      <c r="K1255" s="238"/>
      <c r="L1255" s="244"/>
      <c r="M1255" s="245"/>
      <c r="N1255" s="246"/>
      <c r="O1255" s="246"/>
      <c r="P1255" s="246"/>
      <c r="Q1255" s="246"/>
      <c r="R1255" s="246"/>
      <c r="S1255" s="246"/>
      <c r="T1255" s="247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T1255" s="248" t="s">
        <v>196</v>
      </c>
      <c r="AU1255" s="248" t="s">
        <v>86</v>
      </c>
      <c r="AV1255" s="13" t="s">
        <v>86</v>
      </c>
      <c r="AW1255" s="13" t="s">
        <v>32</v>
      </c>
      <c r="AX1255" s="13" t="s">
        <v>76</v>
      </c>
      <c r="AY1255" s="248" t="s">
        <v>116</v>
      </c>
    </row>
    <row r="1256" s="13" customFormat="1">
      <c r="A1256" s="13"/>
      <c r="B1256" s="237"/>
      <c r="C1256" s="238"/>
      <c r="D1256" s="239" t="s">
        <v>196</v>
      </c>
      <c r="E1256" s="240" t="s">
        <v>1</v>
      </c>
      <c r="F1256" s="241" t="s">
        <v>1413</v>
      </c>
      <c r="G1256" s="238"/>
      <c r="H1256" s="242">
        <v>1.0069999999999999</v>
      </c>
      <c r="I1256" s="243"/>
      <c r="J1256" s="238"/>
      <c r="K1256" s="238"/>
      <c r="L1256" s="244"/>
      <c r="M1256" s="245"/>
      <c r="N1256" s="246"/>
      <c r="O1256" s="246"/>
      <c r="P1256" s="246"/>
      <c r="Q1256" s="246"/>
      <c r="R1256" s="246"/>
      <c r="S1256" s="246"/>
      <c r="T1256" s="247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T1256" s="248" t="s">
        <v>196</v>
      </c>
      <c r="AU1256" s="248" t="s">
        <v>86</v>
      </c>
      <c r="AV1256" s="13" t="s">
        <v>86</v>
      </c>
      <c r="AW1256" s="13" t="s">
        <v>32</v>
      </c>
      <c r="AX1256" s="13" t="s">
        <v>76</v>
      </c>
      <c r="AY1256" s="248" t="s">
        <v>116</v>
      </c>
    </row>
    <row r="1257" s="13" customFormat="1">
      <c r="A1257" s="13"/>
      <c r="B1257" s="237"/>
      <c r="C1257" s="238"/>
      <c r="D1257" s="239" t="s">
        <v>196</v>
      </c>
      <c r="E1257" s="240" t="s">
        <v>1</v>
      </c>
      <c r="F1257" s="241" t="s">
        <v>1414</v>
      </c>
      <c r="G1257" s="238"/>
      <c r="H1257" s="242">
        <v>85.400000000000006</v>
      </c>
      <c r="I1257" s="243"/>
      <c r="J1257" s="238"/>
      <c r="K1257" s="238"/>
      <c r="L1257" s="244"/>
      <c r="M1257" s="245"/>
      <c r="N1257" s="246"/>
      <c r="O1257" s="246"/>
      <c r="P1257" s="246"/>
      <c r="Q1257" s="246"/>
      <c r="R1257" s="246"/>
      <c r="S1257" s="246"/>
      <c r="T1257" s="247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T1257" s="248" t="s">
        <v>196</v>
      </c>
      <c r="AU1257" s="248" t="s">
        <v>86</v>
      </c>
      <c r="AV1257" s="13" t="s">
        <v>86</v>
      </c>
      <c r="AW1257" s="13" t="s">
        <v>32</v>
      </c>
      <c r="AX1257" s="13" t="s">
        <v>76</v>
      </c>
      <c r="AY1257" s="248" t="s">
        <v>116</v>
      </c>
    </row>
    <row r="1258" s="13" customFormat="1">
      <c r="A1258" s="13"/>
      <c r="B1258" s="237"/>
      <c r="C1258" s="238"/>
      <c r="D1258" s="239" t="s">
        <v>196</v>
      </c>
      <c r="E1258" s="240" t="s">
        <v>1</v>
      </c>
      <c r="F1258" s="241" t="s">
        <v>1391</v>
      </c>
      <c r="G1258" s="238"/>
      <c r="H1258" s="242">
        <v>-0.91000000000000003</v>
      </c>
      <c r="I1258" s="243"/>
      <c r="J1258" s="238"/>
      <c r="K1258" s="238"/>
      <c r="L1258" s="244"/>
      <c r="M1258" s="245"/>
      <c r="N1258" s="246"/>
      <c r="O1258" s="246"/>
      <c r="P1258" s="246"/>
      <c r="Q1258" s="246"/>
      <c r="R1258" s="246"/>
      <c r="S1258" s="246"/>
      <c r="T1258" s="247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T1258" s="248" t="s">
        <v>196</v>
      </c>
      <c r="AU1258" s="248" t="s">
        <v>86</v>
      </c>
      <c r="AV1258" s="13" t="s">
        <v>86</v>
      </c>
      <c r="AW1258" s="13" t="s">
        <v>32</v>
      </c>
      <c r="AX1258" s="13" t="s">
        <v>76</v>
      </c>
      <c r="AY1258" s="248" t="s">
        <v>116</v>
      </c>
    </row>
    <row r="1259" s="13" customFormat="1">
      <c r="A1259" s="13"/>
      <c r="B1259" s="237"/>
      <c r="C1259" s="238"/>
      <c r="D1259" s="239" t="s">
        <v>196</v>
      </c>
      <c r="E1259" s="240" t="s">
        <v>1</v>
      </c>
      <c r="F1259" s="241" t="s">
        <v>1415</v>
      </c>
      <c r="G1259" s="238"/>
      <c r="H1259" s="242">
        <v>-1.794</v>
      </c>
      <c r="I1259" s="243"/>
      <c r="J1259" s="238"/>
      <c r="K1259" s="238"/>
      <c r="L1259" s="244"/>
      <c r="M1259" s="245"/>
      <c r="N1259" s="246"/>
      <c r="O1259" s="246"/>
      <c r="P1259" s="246"/>
      <c r="Q1259" s="246"/>
      <c r="R1259" s="246"/>
      <c r="S1259" s="246"/>
      <c r="T1259" s="247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T1259" s="248" t="s">
        <v>196</v>
      </c>
      <c r="AU1259" s="248" t="s">
        <v>86</v>
      </c>
      <c r="AV1259" s="13" t="s">
        <v>86</v>
      </c>
      <c r="AW1259" s="13" t="s">
        <v>32</v>
      </c>
      <c r="AX1259" s="13" t="s">
        <v>76</v>
      </c>
      <c r="AY1259" s="248" t="s">
        <v>116</v>
      </c>
    </row>
    <row r="1260" s="13" customFormat="1">
      <c r="A1260" s="13"/>
      <c r="B1260" s="237"/>
      <c r="C1260" s="238"/>
      <c r="D1260" s="239" t="s">
        <v>196</v>
      </c>
      <c r="E1260" s="240" t="s">
        <v>1</v>
      </c>
      <c r="F1260" s="241" t="s">
        <v>1416</v>
      </c>
      <c r="G1260" s="238"/>
      <c r="H1260" s="242">
        <v>1.04</v>
      </c>
      <c r="I1260" s="243"/>
      <c r="J1260" s="238"/>
      <c r="K1260" s="238"/>
      <c r="L1260" s="244"/>
      <c r="M1260" s="245"/>
      <c r="N1260" s="246"/>
      <c r="O1260" s="246"/>
      <c r="P1260" s="246"/>
      <c r="Q1260" s="246"/>
      <c r="R1260" s="246"/>
      <c r="S1260" s="246"/>
      <c r="T1260" s="247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T1260" s="248" t="s">
        <v>196</v>
      </c>
      <c r="AU1260" s="248" t="s">
        <v>86</v>
      </c>
      <c r="AV1260" s="13" t="s">
        <v>86</v>
      </c>
      <c r="AW1260" s="13" t="s">
        <v>32</v>
      </c>
      <c r="AX1260" s="13" t="s">
        <v>76</v>
      </c>
      <c r="AY1260" s="248" t="s">
        <v>116</v>
      </c>
    </row>
    <row r="1261" s="13" customFormat="1">
      <c r="A1261" s="13"/>
      <c r="B1261" s="237"/>
      <c r="C1261" s="238"/>
      <c r="D1261" s="239" t="s">
        <v>196</v>
      </c>
      <c r="E1261" s="240" t="s">
        <v>1</v>
      </c>
      <c r="F1261" s="241" t="s">
        <v>1417</v>
      </c>
      <c r="G1261" s="238"/>
      <c r="H1261" s="242">
        <v>14.859</v>
      </c>
      <c r="I1261" s="243"/>
      <c r="J1261" s="238"/>
      <c r="K1261" s="238"/>
      <c r="L1261" s="244"/>
      <c r="M1261" s="245"/>
      <c r="N1261" s="246"/>
      <c r="O1261" s="246"/>
      <c r="P1261" s="246"/>
      <c r="Q1261" s="246"/>
      <c r="R1261" s="246"/>
      <c r="S1261" s="246"/>
      <c r="T1261" s="247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T1261" s="248" t="s">
        <v>196</v>
      </c>
      <c r="AU1261" s="248" t="s">
        <v>86</v>
      </c>
      <c r="AV1261" s="13" t="s">
        <v>86</v>
      </c>
      <c r="AW1261" s="13" t="s">
        <v>32</v>
      </c>
      <c r="AX1261" s="13" t="s">
        <v>76</v>
      </c>
      <c r="AY1261" s="248" t="s">
        <v>116</v>
      </c>
    </row>
    <row r="1262" s="13" customFormat="1">
      <c r="A1262" s="13"/>
      <c r="B1262" s="237"/>
      <c r="C1262" s="238"/>
      <c r="D1262" s="239" t="s">
        <v>196</v>
      </c>
      <c r="E1262" s="240" t="s">
        <v>1</v>
      </c>
      <c r="F1262" s="241" t="s">
        <v>1418</v>
      </c>
      <c r="G1262" s="238"/>
      <c r="H1262" s="242">
        <v>-1.073</v>
      </c>
      <c r="I1262" s="243"/>
      <c r="J1262" s="238"/>
      <c r="K1262" s="238"/>
      <c r="L1262" s="244"/>
      <c r="M1262" s="245"/>
      <c r="N1262" s="246"/>
      <c r="O1262" s="246"/>
      <c r="P1262" s="246"/>
      <c r="Q1262" s="246"/>
      <c r="R1262" s="246"/>
      <c r="S1262" s="246"/>
      <c r="T1262" s="247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T1262" s="248" t="s">
        <v>196</v>
      </c>
      <c r="AU1262" s="248" t="s">
        <v>86</v>
      </c>
      <c r="AV1262" s="13" t="s">
        <v>86</v>
      </c>
      <c r="AW1262" s="13" t="s">
        <v>32</v>
      </c>
      <c r="AX1262" s="13" t="s">
        <v>76</v>
      </c>
      <c r="AY1262" s="248" t="s">
        <v>116</v>
      </c>
    </row>
    <row r="1263" s="13" customFormat="1">
      <c r="A1263" s="13"/>
      <c r="B1263" s="237"/>
      <c r="C1263" s="238"/>
      <c r="D1263" s="239" t="s">
        <v>196</v>
      </c>
      <c r="E1263" s="240" t="s">
        <v>1</v>
      </c>
      <c r="F1263" s="241" t="s">
        <v>536</v>
      </c>
      <c r="G1263" s="238"/>
      <c r="H1263" s="242">
        <v>-0.45500000000000002</v>
      </c>
      <c r="I1263" s="243"/>
      <c r="J1263" s="238"/>
      <c r="K1263" s="238"/>
      <c r="L1263" s="244"/>
      <c r="M1263" s="245"/>
      <c r="N1263" s="246"/>
      <c r="O1263" s="246"/>
      <c r="P1263" s="246"/>
      <c r="Q1263" s="246"/>
      <c r="R1263" s="246"/>
      <c r="S1263" s="246"/>
      <c r="T1263" s="247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248" t="s">
        <v>196</v>
      </c>
      <c r="AU1263" s="248" t="s">
        <v>86</v>
      </c>
      <c r="AV1263" s="13" t="s">
        <v>86</v>
      </c>
      <c r="AW1263" s="13" t="s">
        <v>32</v>
      </c>
      <c r="AX1263" s="13" t="s">
        <v>76</v>
      </c>
      <c r="AY1263" s="248" t="s">
        <v>116</v>
      </c>
    </row>
    <row r="1264" s="13" customFormat="1">
      <c r="A1264" s="13"/>
      <c r="B1264" s="237"/>
      <c r="C1264" s="238"/>
      <c r="D1264" s="239" t="s">
        <v>196</v>
      </c>
      <c r="E1264" s="240" t="s">
        <v>1</v>
      </c>
      <c r="F1264" s="241" t="s">
        <v>1419</v>
      </c>
      <c r="G1264" s="238"/>
      <c r="H1264" s="242">
        <v>0.52000000000000002</v>
      </c>
      <c r="I1264" s="243"/>
      <c r="J1264" s="238"/>
      <c r="K1264" s="238"/>
      <c r="L1264" s="244"/>
      <c r="M1264" s="245"/>
      <c r="N1264" s="246"/>
      <c r="O1264" s="246"/>
      <c r="P1264" s="246"/>
      <c r="Q1264" s="246"/>
      <c r="R1264" s="246"/>
      <c r="S1264" s="246"/>
      <c r="T1264" s="247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T1264" s="248" t="s">
        <v>196</v>
      </c>
      <c r="AU1264" s="248" t="s">
        <v>86</v>
      </c>
      <c r="AV1264" s="13" t="s">
        <v>86</v>
      </c>
      <c r="AW1264" s="13" t="s">
        <v>32</v>
      </c>
      <c r="AX1264" s="13" t="s">
        <v>76</v>
      </c>
      <c r="AY1264" s="248" t="s">
        <v>116</v>
      </c>
    </row>
    <row r="1265" s="15" customFormat="1">
      <c r="A1265" s="15"/>
      <c r="B1265" s="260"/>
      <c r="C1265" s="261"/>
      <c r="D1265" s="239" t="s">
        <v>196</v>
      </c>
      <c r="E1265" s="262" t="s">
        <v>1</v>
      </c>
      <c r="F1265" s="263" t="s">
        <v>1420</v>
      </c>
      <c r="G1265" s="261"/>
      <c r="H1265" s="264">
        <v>158.97099999999998</v>
      </c>
      <c r="I1265" s="265"/>
      <c r="J1265" s="261"/>
      <c r="K1265" s="261"/>
      <c r="L1265" s="266"/>
      <c r="M1265" s="267"/>
      <c r="N1265" s="268"/>
      <c r="O1265" s="268"/>
      <c r="P1265" s="268"/>
      <c r="Q1265" s="268"/>
      <c r="R1265" s="268"/>
      <c r="S1265" s="268"/>
      <c r="T1265" s="269"/>
      <c r="U1265" s="15"/>
      <c r="V1265" s="15"/>
      <c r="W1265" s="15"/>
      <c r="X1265" s="15"/>
      <c r="Y1265" s="15"/>
      <c r="Z1265" s="15"/>
      <c r="AA1265" s="15"/>
      <c r="AB1265" s="15"/>
      <c r="AC1265" s="15"/>
      <c r="AD1265" s="15"/>
      <c r="AE1265" s="15"/>
      <c r="AT1265" s="270" t="s">
        <v>196</v>
      </c>
      <c r="AU1265" s="270" t="s">
        <v>86</v>
      </c>
      <c r="AV1265" s="15" t="s">
        <v>119</v>
      </c>
      <c r="AW1265" s="15" t="s">
        <v>32</v>
      </c>
      <c r="AX1265" s="15" t="s">
        <v>76</v>
      </c>
      <c r="AY1265" s="270" t="s">
        <v>116</v>
      </c>
    </row>
    <row r="1266" s="14" customFormat="1">
      <c r="A1266" s="14"/>
      <c r="B1266" s="249"/>
      <c r="C1266" s="250"/>
      <c r="D1266" s="239" t="s">
        <v>196</v>
      </c>
      <c r="E1266" s="251" t="s">
        <v>1</v>
      </c>
      <c r="F1266" s="252" t="s">
        <v>201</v>
      </c>
      <c r="G1266" s="250"/>
      <c r="H1266" s="253">
        <v>479.71199999999999</v>
      </c>
      <c r="I1266" s="254"/>
      <c r="J1266" s="250"/>
      <c r="K1266" s="250"/>
      <c r="L1266" s="255"/>
      <c r="M1266" s="256"/>
      <c r="N1266" s="257"/>
      <c r="O1266" s="257"/>
      <c r="P1266" s="257"/>
      <c r="Q1266" s="257"/>
      <c r="R1266" s="257"/>
      <c r="S1266" s="257"/>
      <c r="T1266" s="258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T1266" s="259" t="s">
        <v>196</v>
      </c>
      <c r="AU1266" s="259" t="s">
        <v>86</v>
      </c>
      <c r="AV1266" s="14" t="s">
        <v>126</v>
      </c>
      <c r="AW1266" s="14" t="s">
        <v>32</v>
      </c>
      <c r="AX1266" s="14" t="s">
        <v>81</v>
      </c>
      <c r="AY1266" s="259" t="s">
        <v>116</v>
      </c>
    </row>
    <row r="1267" s="2" customFormat="1" ht="24.15" customHeight="1">
      <c r="A1267" s="38"/>
      <c r="B1267" s="39"/>
      <c r="C1267" s="216" t="s">
        <v>1421</v>
      </c>
      <c r="D1267" s="216" t="s">
        <v>120</v>
      </c>
      <c r="E1267" s="217" t="s">
        <v>1422</v>
      </c>
      <c r="F1267" s="218" t="s">
        <v>1423</v>
      </c>
      <c r="G1267" s="219" t="s">
        <v>262</v>
      </c>
      <c r="H1267" s="220">
        <v>550.84199999999998</v>
      </c>
      <c r="I1267" s="221"/>
      <c r="J1267" s="222">
        <f>ROUND(I1267*H1267,2)</f>
        <v>0</v>
      </c>
      <c r="K1267" s="223"/>
      <c r="L1267" s="44"/>
      <c r="M1267" s="224" t="s">
        <v>1</v>
      </c>
      <c r="N1267" s="225" t="s">
        <v>41</v>
      </c>
      <c r="O1267" s="91"/>
      <c r="P1267" s="226">
        <f>O1267*H1267</f>
        <v>0</v>
      </c>
      <c r="Q1267" s="226">
        <v>0.0047800000000000004</v>
      </c>
      <c r="R1267" s="226">
        <f>Q1267*H1267</f>
        <v>2.6330247600000001</v>
      </c>
      <c r="S1267" s="226">
        <v>0</v>
      </c>
      <c r="T1267" s="227">
        <f>S1267*H1267</f>
        <v>0</v>
      </c>
      <c r="U1267" s="38"/>
      <c r="V1267" s="38"/>
      <c r="W1267" s="38"/>
      <c r="X1267" s="38"/>
      <c r="Y1267" s="38"/>
      <c r="Z1267" s="38"/>
      <c r="AA1267" s="38"/>
      <c r="AB1267" s="38"/>
      <c r="AC1267" s="38"/>
      <c r="AD1267" s="38"/>
      <c r="AE1267" s="38"/>
      <c r="AR1267" s="228" t="s">
        <v>126</v>
      </c>
      <c r="AT1267" s="228" t="s">
        <v>120</v>
      </c>
      <c r="AU1267" s="228" t="s">
        <v>86</v>
      </c>
      <c r="AY1267" s="17" t="s">
        <v>116</v>
      </c>
      <c r="BE1267" s="229">
        <f>IF(N1267="základní",J1267,0)</f>
        <v>0</v>
      </c>
      <c r="BF1267" s="229">
        <f>IF(N1267="snížená",J1267,0)</f>
        <v>0</v>
      </c>
      <c r="BG1267" s="229">
        <f>IF(N1267="zákl. přenesená",J1267,0)</f>
        <v>0</v>
      </c>
      <c r="BH1267" s="229">
        <f>IF(N1267="sníž. přenesená",J1267,0)</f>
        <v>0</v>
      </c>
      <c r="BI1267" s="229">
        <f>IF(N1267="nulová",J1267,0)</f>
        <v>0</v>
      </c>
      <c r="BJ1267" s="17" t="s">
        <v>81</v>
      </c>
      <c r="BK1267" s="229">
        <f>ROUND(I1267*H1267,2)</f>
        <v>0</v>
      </c>
      <c r="BL1267" s="17" t="s">
        <v>126</v>
      </c>
      <c r="BM1267" s="228" t="s">
        <v>1424</v>
      </c>
    </row>
    <row r="1268" s="13" customFormat="1">
      <c r="A1268" s="13"/>
      <c r="B1268" s="237"/>
      <c r="C1268" s="238"/>
      <c r="D1268" s="239" t="s">
        <v>196</v>
      </c>
      <c r="E1268" s="240" t="s">
        <v>1</v>
      </c>
      <c r="F1268" s="241" t="s">
        <v>1425</v>
      </c>
      <c r="G1268" s="238"/>
      <c r="H1268" s="242">
        <v>71.129999999999995</v>
      </c>
      <c r="I1268" s="243"/>
      <c r="J1268" s="238"/>
      <c r="K1268" s="238"/>
      <c r="L1268" s="244"/>
      <c r="M1268" s="245"/>
      <c r="N1268" s="246"/>
      <c r="O1268" s="246"/>
      <c r="P1268" s="246"/>
      <c r="Q1268" s="246"/>
      <c r="R1268" s="246"/>
      <c r="S1268" s="246"/>
      <c r="T1268" s="247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T1268" s="248" t="s">
        <v>196</v>
      </c>
      <c r="AU1268" s="248" t="s">
        <v>86</v>
      </c>
      <c r="AV1268" s="13" t="s">
        <v>86</v>
      </c>
      <c r="AW1268" s="13" t="s">
        <v>32</v>
      </c>
      <c r="AX1268" s="13" t="s">
        <v>76</v>
      </c>
      <c r="AY1268" s="248" t="s">
        <v>116</v>
      </c>
    </row>
    <row r="1269" s="13" customFormat="1">
      <c r="A1269" s="13"/>
      <c r="B1269" s="237"/>
      <c r="C1269" s="238"/>
      <c r="D1269" s="239" t="s">
        <v>196</v>
      </c>
      <c r="E1269" s="240" t="s">
        <v>1</v>
      </c>
      <c r="F1269" s="241" t="s">
        <v>1426</v>
      </c>
      <c r="G1269" s="238"/>
      <c r="H1269" s="242">
        <v>479.71199999999999</v>
      </c>
      <c r="I1269" s="243"/>
      <c r="J1269" s="238"/>
      <c r="K1269" s="238"/>
      <c r="L1269" s="244"/>
      <c r="M1269" s="245"/>
      <c r="N1269" s="246"/>
      <c r="O1269" s="246"/>
      <c r="P1269" s="246"/>
      <c r="Q1269" s="246"/>
      <c r="R1269" s="246"/>
      <c r="S1269" s="246"/>
      <c r="T1269" s="247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T1269" s="248" t="s">
        <v>196</v>
      </c>
      <c r="AU1269" s="248" t="s">
        <v>86</v>
      </c>
      <c r="AV1269" s="13" t="s">
        <v>86</v>
      </c>
      <c r="AW1269" s="13" t="s">
        <v>32</v>
      </c>
      <c r="AX1269" s="13" t="s">
        <v>76</v>
      </c>
      <c r="AY1269" s="248" t="s">
        <v>116</v>
      </c>
    </row>
    <row r="1270" s="14" customFormat="1">
      <c r="A1270" s="14"/>
      <c r="B1270" s="249"/>
      <c r="C1270" s="250"/>
      <c r="D1270" s="239" t="s">
        <v>196</v>
      </c>
      <c r="E1270" s="251" t="s">
        <v>1</v>
      </c>
      <c r="F1270" s="252" t="s">
        <v>201</v>
      </c>
      <c r="G1270" s="250"/>
      <c r="H1270" s="253">
        <v>550.84199999999998</v>
      </c>
      <c r="I1270" s="254"/>
      <c r="J1270" s="250"/>
      <c r="K1270" s="250"/>
      <c r="L1270" s="255"/>
      <c r="M1270" s="256"/>
      <c r="N1270" s="257"/>
      <c r="O1270" s="257"/>
      <c r="P1270" s="257"/>
      <c r="Q1270" s="257"/>
      <c r="R1270" s="257"/>
      <c r="S1270" s="257"/>
      <c r="T1270" s="258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T1270" s="259" t="s">
        <v>196</v>
      </c>
      <c r="AU1270" s="259" t="s">
        <v>86</v>
      </c>
      <c r="AV1270" s="14" t="s">
        <v>126</v>
      </c>
      <c r="AW1270" s="14" t="s">
        <v>32</v>
      </c>
      <c r="AX1270" s="14" t="s">
        <v>81</v>
      </c>
      <c r="AY1270" s="259" t="s">
        <v>116</v>
      </c>
    </row>
    <row r="1271" s="2" customFormat="1" ht="24.15" customHeight="1">
      <c r="A1271" s="38"/>
      <c r="B1271" s="39"/>
      <c r="C1271" s="216" t="s">
        <v>1427</v>
      </c>
      <c r="D1271" s="216" t="s">
        <v>120</v>
      </c>
      <c r="E1271" s="217" t="s">
        <v>1428</v>
      </c>
      <c r="F1271" s="218" t="s">
        <v>1429</v>
      </c>
      <c r="G1271" s="219" t="s">
        <v>262</v>
      </c>
      <c r="H1271" s="220">
        <v>252.369</v>
      </c>
      <c r="I1271" s="221"/>
      <c r="J1271" s="222">
        <f>ROUND(I1271*H1271,2)</f>
        <v>0</v>
      </c>
      <c r="K1271" s="223"/>
      <c r="L1271" s="44"/>
      <c r="M1271" s="224" t="s">
        <v>1</v>
      </c>
      <c r="N1271" s="225" t="s">
        <v>41</v>
      </c>
      <c r="O1271" s="91"/>
      <c r="P1271" s="226">
        <f>O1271*H1271</f>
        <v>0</v>
      </c>
      <c r="Q1271" s="226">
        <v>0</v>
      </c>
      <c r="R1271" s="226">
        <f>Q1271*H1271</f>
        <v>0</v>
      </c>
      <c r="S1271" s="226">
        <v>0</v>
      </c>
      <c r="T1271" s="227">
        <f>S1271*H1271</f>
        <v>0</v>
      </c>
      <c r="U1271" s="38"/>
      <c r="V1271" s="38"/>
      <c r="W1271" s="38"/>
      <c r="X1271" s="38"/>
      <c r="Y1271" s="38"/>
      <c r="Z1271" s="38"/>
      <c r="AA1271" s="38"/>
      <c r="AB1271" s="38"/>
      <c r="AC1271" s="38"/>
      <c r="AD1271" s="38"/>
      <c r="AE1271" s="38"/>
      <c r="AR1271" s="228" t="s">
        <v>126</v>
      </c>
      <c r="AT1271" s="228" t="s">
        <v>120</v>
      </c>
      <c r="AU1271" s="228" t="s">
        <v>86</v>
      </c>
      <c r="AY1271" s="17" t="s">
        <v>116</v>
      </c>
      <c r="BE1271" s="229">
        <f>IF(N1271="základní",J1271,0)</f>
        <v>0</v>
      </c>
      <c r="BF1271" s="229">
        <f>IF(N1271="snížená",J1271,0)</f>
        <v>0</v>
      </c>
      <c r="BG1271" s="229">
        <f>IF(N1271="zákl. přenesená",J1271,0)</f>
        <v>0</v>
      </c>
      <c r="BH1271" s="229">
        <f>IF(N1271="sníž. přenesená",J1271,0)</f>
        <v>0</v>
      </c>
      <c r="BI1271" s="229">
        <f>IF(N1271="nulová",J1271,0)</f>
        <v>0</v>
      </c>
      <c r="BJ1271" s="17" t="s">
        <v>81</v>
      </c>
      <c r="BK1271" s="229">
        <f>ROUND(I1271*H1271,2)</f>
        <v>0</v>
      </c>
      <c r="BL1271" s="17" t="s">
        <v>126</v>
      </c>
      <c r="BM1271" s="228" t="s">
        <v>1430</v>
      </c>
    </row>
    <row r="1272" s="13" customFormat="1">
      <c r="A1272" s="13"/>
      <c r="B1272" s="237"/>
      <c r="C1272" s="238"/>
      <c r="D1272" s="239" t="s">
        <v>196</v>
      </c>
      <c r="E1272" s="240" t="s">
        <v>1</v>
      </c>
      <c r="F1272" s="241" t="s">
        <v>1431</v>
      </c>
      <c r="G1272" s="238"/>
      <c r="H1272" s="242">
        <v>8.1180000000000003</v>
      </c>
      <c r="I1272" s="243"/>
      <c r="J1272" s="238"/>
      <c r="K1272" s="238"/>
      <c r="L1272" s="244"/>
      <c r="M1272" s="245"/>
      <c r="N1272" s="246"/>
      <c r="O1272" s="246"/>
      <c r="P1272" s="246"/>
      <c r="Q1272" s="246"/>
      <c r="R1272" s="246"/>
      <c r="S1272" s="246"/>
      <c r="T1272" s="247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T1272" s="248" t="s">
        <v>196</v>
      </c>
      <c r="AU1272" s="248" t="s">
        <v>86</v>
      </c>
      <c r="AV1272" s="13" t="s">
        <v>86</v>
      </c>
      <c r="AW1272" s="13" t="s">
        <v>32</v>
      </c>
      <c r="AX1272" s="13" t="s">
        <v>76</v>
      </c>
      <c r="AY1272" s="248" t="s">
        <v>116</v>
      </c>
    </row>
    <row r="1273" s="13" customFormat="1">
      <c r="A1273" s="13"/>
      <c r="B1273" s="237"/>
      <c r="C1273" s="238"/>
      <c r="D1273" s="239" t="s">
        <v>196</v>
      </c>
      <c r="E1273" s="240" t="s">
        <v>1</v>
      </c>
      <c r="F1273" s="241" t="s">
        <v>1432</v>
      </c>
      <c r="G1273" s="238"/>
      <c r="H1273" s="242">
        <v>20.608000000000001</v>
      </c>
      <c r="I1273" s="243"/>
      <c r="J1273" s="238"/>
      <c r="K1273" s="238"/>
      <c r="L1273" s="244"/>
      <c r="M1273" s="245"/>
      <c r="N1273" s="246"/>
      <c r="O1273" s="246"/>
      <c r="P1273" s="246"/>
      <c r="Q1273" s="246"/>
      <c r="R1273" s="246"/>
      <c r="S1273" s="246"/>
      <c r="T1273" s="247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248" t="s">
        <v>196</v>
      </c>
      <c r="AU1273" s="248" t="s">
        <v>86</v>
      </c>
      <c r="AV1273" s="13" t="s">
        <v>86</v>
      </c>
      <c r="AW1273" s="13" t="s">
        <v>32</v>
      </c>
      <c r="AX1273" s="13" t="s">
        <v>76</v>
      </c>
      <c r="AY1273" s="248" t="s">
        <v>116</v>
      </c>
    </row>
    <row r="1274" s="13" customFormat="1">
      <c r="A1274" s="13"/>
      <c r="B1274" s="237"/>
      <c r="C1274" s="238"/>
      <c r="D1274" s="239" t="s">
        <v>196</v>
      </c>
      <c r="E1274" s="240" t="s">
        <v>1</v>
      </c>
      <c r="F1274" s="241" t="s">
        <v>1433</v>
      </c>
      <c r="G1274" s="238"/>
      <c r="H1274" s="242">
        <v>6.4400000000000004</v>
      </c>
      <c r="I1274" s="243"/>
      <c r="J1274" s="238"/>
      <c r="K1274" s="238"/>
      <c r="L1274" s="244"/>
      <c r="M1274" s="245"/>
      <c r="N1274" s="246"/>
      <c r="O1274" s="246"/>
      <c r="P1274" s="246"/>
      <c r="Q1274" s="246"/>
      <c r="R1274" s="246"/>
      <c r="S1274" s="246"/>
      <c r="T1274" s="247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T1274" s="248" t="s">
        <v>196</v>
      </c>
      <c r="AU1274" s="248" t="s">
        <v>86</v>
      </c>
      <c r="AV1274" s="13" t="s">
        <v>86</v>
      </c>
      <c r="AW1274" s="13" t="s">
        <v>32</v>
      </c>
      <c r="AX1274" s="13" t="s">
        <v>76</v>
      </c>
      <c r="AY1274" s="248" t="s">
        <v>116</v>
      </c>
    </row>
    <row r="1275" s="13" customFormat="1">
      <c r="A1275" s="13"/>
      <c r="B1275" s="237"/>
      <c r="C1275" s="238"/>
      <c r="D1275" s="239" t="s">
        <v>196</v>
      </c>
      <c r="E1275" s="240" t="s">
        <v>1</v>
      </c>
      <c r="F1275" s="241" t="s">
        <v>1434</v>
      </c>
      <c r="G1275" s="238"/>
      <c r="H1275" s="242">
        <v>5.8799999999999999</v>
      </c>
      <c r="I1275" s="243"/>
      <c r="J1275" s="238"/>
      <c r="K1275" s="238"/>
      <c r="L1275" s="244"/>
      <c r="M1275" s="245"/>
      <c r="N1275" s="246"/>
      <c r="O1275" s="246"/>
      <c r="P1275" s="246"/>
      <c r="Q1275" s="246"/>
      <c r="R1275" s="246"/>
      <c r="S1275" s="246"/>
      <c r="T1275" s="247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T1275" s="248" t="s">
        <v>196</v>
      </c>
      <c r="AU1275" s="248" t="s">
        <v>86</v>
      </c>
      <c r="AV1275" s="13" t="s">
        <v>86</v>
      </c>
      <c r="AW1275" s="13" t="s">
        <v>32</v>
      </c>
      <c r="AX1275" s="13" t="s">
        <v>76</v>
      </c>
      <c r="AY1275" s="248" t="s">
        <v>116</v>
      </c>
    </row>
    <row r="1276" s="13" customFormat="1">
      <c r="A1276" s="13"/>
      <c r="B1276" s="237"/>
      <c r="C1276" s="238"/>
      <c r="D1276" s="239" t="s">
        <v>196</v>
      </c>
      <c r="E1276" s="240" t="s">
        <v>1</v>
      </c>
      <c r="F1276" s="241" t="s">
        <v>1435</v>
      </c>
      <c r="G1276" s="238"/>
      <c r="H1276" s="242">
        <v>30.800000000000001</v>
      </c>
      <c r="I1276" s="243"/>
      <c r="J1276" s="238"/>
      <c r="K1276" s="238"/>
      <c r="L1276" s="244"/>
      <c r="M1276" s="245"/>
      <c r="N1276" s="246"/>
      <c r="O1276" s="246"/>
      <c r="P1276" s="246"/>
      <c r="Q1276" s="246"/>
      <c r="R1276" s="246"/>
      <c r="S1276" s="246"/>
      <c r="T1276" s="247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T1276" s="248" t="s">
        <v>196</v>
      </c>
      <c r="AU1276" s="248" t="s">
        <v>86</v>
      </c>
      <c r="AV1276" s="13" t="s">
        <v>86</v>
      </c>
      <c r="AW1276" s="13" t="s">
        <v>32</v>
      </c>
      <c r="AX1276" s="13" t="s">
        <v>76</v>
      </c>
      <c r="AY1276" s="248" t="s">
        <v>116</v>
      </c>
    </row>
    <row r="1277" s="13" customFormat="1">
      <c r="A1277" s="13"/>
      <c r="B1277" s="237"/>
      <c r="C1277" s="238"/>
      <c r="D1277" s="239" t="s">
        <v>196</v>
      </c>
      <c r="E1277" s="240" t="s">
        <v>1</v>
      </c>
      <c r="F1277" s="241" t="s">
        <v>1436</v>
      </c>
      <c r="G1277" s="238"/>
      <c r="H1277" s="242">
        <v>16.800000000000001</v>
      </c>
      <c r="I1277" s="243"/>
      <c r="J1277" s="238"/>
      <c r="K1277" s="238"/>
      <c r="L1277" s="244"/>
      <c r="M1277" s="245"/>
      <c r="N1277" s="246"/>
      <c r="O1277" s="246"/>
      <c r="P1277" s="246"/>
      <c r="Q1277" s="246"/>
      <c r="R1277" s="246"/>
      <c r="S1277" s="246"/>
      <c r="T1277" s="247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248" t="s">
        <v>196</v>
      </c>
      <c r="AU1277" s="248" t="s">
        <v>86</v>
      </c>
      <c r="AV1277" s="13" t="s">
        <v>86</v>
      </c>
      <c r="AW1277" s="13" t="s">
        <v>32</v>
      </c>
      <c r="AX1277" s="13" t="s">
        <v>76</v>
      </c>
      <c r="AY1277" s="248" t="s">
        <v>116</v>
      </c>
    </row>
    <row r="1278" s="13" customFormat="1">
      <c r="A1278" s="13"/>
      <c r="B1278" s="237"/>
      <c r="C1278" s="238"/>
      <c r="D1278" s="239" t="s">
        <v>196</v>
      </c>
      <c r="E1278" s="240" t="s">
        <v>1</v>
      </c>
      <c r="F1278" s="241" t="s">
        <v>1437</v>
      </c>
      <c r="G1278" s="238"/>
      <c r="H1278" s="242">
        <v>11.76</v>
      </c>
      <c r="I1278" s="243"/>
      <c r="J1278" s="238"/>
      <c r="K1278" s="238"/>
      <c r="L1278" s="244"/>
      <c r="M1278" s="245"/>
      <c r="N1278" s="246"/>
      <c r="O1278" s="246"/>
      <c r="P1278" s="246"/>
      <c r="Q1278" s="246"/>
      <c r="R1278" s="246"/>
      <c r="S1278" s="246"/>
      <c r="T1278" s="247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T1278" s="248" t="s">
        <v>196</v>
      </c>
      <c r="AU1278" s="248" t="s">
        <v>86</v>
      </c>
      <c r="AV1278" s="13" t="s">
        <v>86</v>
      </c>
      <c r="AW1278" s="13" t="s">
        <v>32</v>
      </c>
      <c r="AX1278" s="13" t="s">
        <v>76</v>
      </c>
      <c r="AY1278" s="248" t="s">
        <v>116</v>
      </c>
    </row>
    <row r="1279" s="13" customFormat="1">
      <c r="A1279" s="13"/>
      <c r="B1279" s="237"/>
      <c r="C1279" s="238"/>
      <c r="D1279" s="239" t="s">
        <v>196</v>
      </c>
      <c r="E1279" s="240" t="s">
        <v>1</v>
      </c>
      <c r="F1279" s="241" t="s">
        <v>1438</v>
      </c>
      <c r="G1279" s="238"/>
      <c r="H1279" s="242">
        <v>8.1899999999999995</v>
      </c>
      <c r="I1279" s="243"/>
      <c r="J1279" s="238"/>
      <c r="K1279" s="238"/>
      <c r="L1279" s="244"/>
      <c r="M1279" s="245"/>
      <c r="N1279" s="246"/>
      <c r="O1279" s="246"/>
      <c r="P1279" s="246"/>
      <c r="Q1279" s="246"/>
      <c r="R1279" s="246"/>
      <c r="S1279" s="246"/>
      <c r="T1279" s="247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48" t="s">
        <v>196</v>
      </c>
      <c r="AU1279" s="248" t="s">
        <v>86</v>
      </c>
      <c r="AV1279" s="13" t="s">
        <v>86</v>
      </c>
      <c r="AW1279" s="13" t="s">
        <v>32</v>
      </c>
      <c r="AX1279" s="13" t="s">
        <v>76</v>
      </c>
      <c r="AY1279" s="248" t="s">
        <v>116</v>
      </c>
    </row>
    <row r="1280" s="13" customFormat="1">
      <c r="A1280" s="13"/>
      <c r="B1280" s="237"/>
      <c r="C1280" s="238"/>
      <c r="D1280" s="239" t="s">
        <v>196</v>
      </c>
      <c r="E1280" s="240" t="s">
        <v>1</v>
      </c>
      <c r="F1280" s="241" t="s">
        <v>1439</v>
      </c>
      <c r="G1280" s="238"/>
      <c r="H1280" s="242">
        <v>5.2649999999999997</v>
      </c>
      <c r="I1280" s="243"/>
      <c r="J1280" s="238"/>
      <c r="K1280" s="238"/>
      <c r="L1280" s="244"/>
      <c r="M1280" s="245"/>
      <c r="N1280" s="246"/>
      <c r="O1280" s="246"/>
      <c r="P1280" s="246"/>
      <c r="Q1280" s="246"/>
      <c r="R1280" s="246"/>
      <c r="S1280" s="246"/>
      <c r="T1280" s="247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T1280" s="248" t="s">
        <v>196</v>
      </c>
      <c r="AU1280" s="248" t="s">
        <v>86</v>
      </c>
      <c r="AV1280" s="13" t="s">
        <v>86</v>
      </c>
      <c r="AW1280" s="13" t="s">
        <v>32</v>
      </c>
      <c r="AX1280" s="13" t="s">
        <v>76</v>
      </c>
      <c r="AY1280" s="248" t="s">
        <v>116</v>
      </c>
    </row>
    <row r="1281" s="13" customFormat="1">
      <c r="A1281" s="13"/>
      <c r="B1281" s="237"/>
      <c r="C1281" s="238"/>
      <c r="D1281" s="239" t="s">
        <v>196</v>
      </c>
      <c r="E1281" s="240" t="s">
        <v>1</v>
      </c>
      <c r="F1281" s="241" t="s">
        <v>1440</v>
      </c>
      <c r="G1281" s="238"/>
      <c r="H1281" s="242">
        <v>17.550000000000001</v>
      </c>
      <c r="I1281" s="243"/>
      <c r="J1281" s="238"/>
      <c r="K1281" s="238"/>
      <c r="L1281" s="244"/>
      <c r="M1281" s="245"/>
      <c r="N1281" s="246"/>
      <c r="O1281" s="246"/>
      <c r="P1281" s="246"/>
      <c r="Q1281" s="246"/>
      <c r="R1281" s="246"/>
      <c r="S1281" s="246"/>
      <c r="T1281" s="247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T1281" s="248" t="s">
        <v>196</v>
      </c>
      <c r="AU1281" s="248" t="s">
        <v>86</v>
      </c>
      <c r="AV1281" s="13" t="s">
        <v>86</v>
      </c>
      <c r="AW1281" s="13" t="s">
        <v>32</v>
      </c>
      <c r="AX1281" s="13" t="s">
        <v>76</v>
      </c>
      <c r="AY1281" s="248" t="s">
        <v>116</v>
      </c>
    </row>
    <row r="1282" s="13" customFormat="1">
      <c r="A1282" s="13"/>
      <c r="B1282" s="237"/>
      <c r="C1282" s="238"/>
      <c r="D1282" s="239" t="s">
        <v>196</v>
      </c>
      <c r="E1282" s="240" t="s">
        <v>1</v>
      </c>
      <c r="F1282" s="241" t="s">
        <v>1441</v>
      </c>
      <c r="G1282" s="238"/>
      <c r="H1282" s="242">
        <v>6.6890000000000001</v>
      </c>
      <c r="I1282" s="243"/>
      <c r="J1282" s="238"/>
      <c r="K1282" s="238"/>
      <c r="L1282" s="244"/>
      <c r="M1282" s="245"/>
      <c r="N1282" s="246"/>
      <c r="O1282" s="246"/>
      <c r="P1282" s="246"/>
      <c r="Q1282" s="246"/>
      <c r="R1282" s="246"/>
      <c r="S1282" s="246"/>
      <c r="T1282" s="247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T1282" s="248" t="s">
        <v>196</v>
      </c>
      <c r="AU1282" s="248" t="s">
        <v>86</v>
      </c>
      <c r="AV1282" s="13" t="s">
        <v>86</v>
      </c>
      <c r="AW1282" s="13" t="s">
        <v>32</v>
      </c>
      <c r="AX1282" s="13" t="s">
        <v>76</v>
      </c>
      <c r="AY1282" s="248" t="s">
        <v>116</v>
      </c>
    </row>
    <row r="1283" s="13" customFormat="1">
      <c r="A1283" s="13"/>
      <c r="B1283" s="237"/>
      <c r="C1283" s="238"/>
      <c r="D1283" s="239" t="s">
        <v>196</v>
      </c>
      <c r="E1283" s="240" t="s">
        <v>1</v>
      </c>
      <c r="F1283" s="241" t="s">
        <v>1440</v>
      </c>
      <c r="G1283" s="238"/>
      <c r="H1283" s="242">
        <v>17.550000000000001</v>
      </c>
      <c r="I1283" s="243"/>
      <c r="J1283" s="238"/>
      <c r="K1283" s="238"/>
      <c r="L1283" s="244"/>
      <c r="M1283" s="245"/>
      <c r="N1283" s="246"/>
      <c r="O1283" s="246"/>
      <c r="P1283" s="246"/>
      <c r="Q1283" s="246"/>
      <c r="R1283" s="246"/>
      <c r="S1283" s="246"/>
      <c r="T1283" s="247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48" t="s">
        <v>196</v>
      </c>
      <c r="AU1283" s="248" t="s">
        <v>86</v>
      </c>
      <c r="AV1283" s="13" t="s">
        <v>86</v>
      </c>
      <c r="AW1283" s="13" t="s">
        <v>32</v>
      </c>
      <c r="AX1283" s="13" t="s">
        <v>76</v>
      </c>
      <c r="AY1283" s="248" t="s">
        <v>116</v>
      </c>
    </row>
    <row r="1284" s="13" customFormat="1">
      <c r="A1284" s="13"/>
      <c r="B1284" s="237"/>
      <c r="C1284" s="238"/>
      <c r="D1284" s="239" t="s">
        <v>196</v>
      </c>
      <c r="E1284" s="240" t="s">
        <v>1</v>
      </c>
      <c r="F1284" s="241" t="s">
        <v>1441</v>
      </c>
      <c r="G1284" s="238"/>
      <c r="H1284" s="242">
        <v>6.6890000000000001</v>
      </c>
      <c r="I1284" s="243"/>
      <c r="J1284" s="238"/>
      <c r="K1284" s="238"/>
      <c r="L1284" s="244"/>
      <c r="M1284" s="245"/>
      <c r="N1284" s="246"/>
      <c r="O1284" s="246"/>
      <c r="P1284" s="246"/>
      <c r="Q1284" s="246"/>
      <c r="R1284" s="246"/>
      <c r="S1284" s="246"/>
      <c r="T1284" s="247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48" t="s">
        <v>196</v>
      </c>
      <c r="AU1284" s="248" t="s">
        <v>86</v>
      </c>
      <c r="AV1284" s="13" t="s">
        <v>86</v>
      </c>
      <c r="AW1284" s="13" t="s">
        <v>32</v>
      </c>
      <c r="AX1284" s="13" t="s">
        <v>76</v>
      </c>
      <c r="AY1284" s="248" t="s">
        <v>116</v>
      </c>
    </row>
    <row r="1285" s="13" customFormat="1">
      <c r="A1285" s="13"/>
      <c r="B1285" s="237"/>
      <c r="C1285" s="238"/>
      <c r="D1285" s="239" t="s">
        <v>196</v>
      </c>
      <c r="E1285" s="240" t="s">
        <v>1</v>
      </c>
      <c r="F1285" s="241" t="s">
        <v>1442</v>
      </c>
      <c r="G1285" s="238"/>
      <c r="H1285" s="242">
        <v>5.3170000000000002</v>
      </c>
      <c r="I1285" s="243"/>
      <c r="J1285" s="238"/>
      <c r="K1285" s="238"/>
      <c r="L1285" s="244"/>
      <c r="M1285" s="245"/>
      <c r="N1285" s="246"/>
      <c r="O1285" s="246"/>
      <c r="P1285" s="246"/>
      <c r="Q1285" s="246"/>
      <c r="R1285" s="246"/>
      <c r="S1285" s="246"/>
      <c r="T1285" s="247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248" t="s">
        <v>196</v>
      </c>
      <c r="AU1285" s="248" t="s">
        <v>86</v>
      </c>
      <c r="AV1285" s="13" t="s">
        <v>86</v>
      </c>
      <c r="AW1285" s="13" t="s">
        <v>32</v>
      </c>
      <c r="AX1285" s="13" t="s">
        <v>76</v>
      </c>
      <c r="AY1285" s="248" t="s">
        <v>116</v>
      </c>
    </row>
    <row r="1286" s="13" customFormat="1">
      <c r="A1286" s="13"/>
      <c r="B1286" s="237"/>
      <c r="C1286" s="238"/>
      <c r="D1286" s="239" t="s">
        <v>196</v>
      </c>
      <c r="E1286" s="240" t="s">
        <v>1</v>
      </c>
      <c r="F1286" s="241" t="s">
        <v>1443</v>
      </c>
      <c r="G1286" s="238"/>
      <c r="H1286" s="242">
        <v>18.600000000000001</v>
      </c>
      <c r="I1286" s="243"/>
      <c r="J1286" s="238"/>
      <c r="K1286" s="238"/>
      <c r="L1286" s="244"/>
      <c r="M1286" s="245"/>
      <c r="N1286" s="246"/>
      <c r="O1286" s="246"/>
      <c r="P1286" s="246"/>
      <c r="Q1286" s="246"/>
      <c r="R1286" s="246"/>
      <c r="S1286" s="246"/>
      <c r="T1286" s="247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T1286" s="248" t="s">
        <v>196</v>
      </c>
      <c r="AU1286" s="248" t="s">
        <v>86</v>
      </c>
      <c r="AV1286" s="13" t="s">
        <v>86</v>
      </c>
      <c r="AW1286" s="13" t="s">
        <v>32</v>
      </c>
      <c r="AX1286" s="13" t="s">
        <v>76</v>
      </c>
      <c r="AY1286" s="248" t="s">
        <v>116</v>
      </c>
    </row>
    <row r="1287" s="13" customFormat="1">
      <c r="A1287" s="13"/>
      <c r="B1287" s="237"/>
      <c r="C1287" s="238"/>
      <c r="D1287" s="239" t="s">
        <v>196</v>
      </c>
      <c r="E1287" s="240" t="s">
        <v>1</v>
      </c>
      <c r="F1287" s="241" t="s">
        <v>1442</v>
      </c>
      <c r="G1287" s="238"/>
      <c r="H1287" s="242">
        <v>5.3170000000000002</v>
      </c>
      <c r="I1287" s="243"/>
      <c r="J1287" s="238"/>
      <c r="K1287" s="238"/>
      <c r="L1287" s="244"/>
      <c r="M1287" s="245"/>
      <c r="N1287" s="246"/>
      <c r="O1287" s="246"/>
      <c r="P1287" s="246"/>
      <c r="Q1287" s="246"/>
      <c r="R1287" s="246"/>
      <c r="S1287" s="246"/>
      <c r="T1287" s="247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T1287" s="248" t="s">
        <v>196</v>
      </c>
      <c r="AU1287" s="248" t="s">
        <v>86</v>
      </c>
      <c r="AV1287" s="13" t="s">
        <v>86</v>
      </c>
      <c r="AW1287" s="13" t="s">
        <v>32</v>
      </c>
      <c r="AX1287" s="13" t="s">
        <v>76</v>
      </c>
      <c r="AY1287" s="248" t="s">
        <v>116</v>
      </c>
    </row>
    <row r="1288" s="13" customFormat="1">
      <c r="A1288" s="13"/>
      <c r="B1288" s="237"/>
      <c r="C1288" s="238"/>
      <c r="D1288" s="239" t="s">
        <v>196</v>
      </c>
      <c r="E1288" s="240" t="s">
        <v>1</v>
      </c>
      <c r="F1288" s="241" t="s">
        <v>1444</v>
      </c>
      <c r="G1288" s="238"/>
      <c r="H1288" s="242">
        <v>2.8279999999999998</v>
      </c>
      <c r="I1288" s="243"/>
      <c r="J1288" s="238"/>
      <c r="K1288" s="238"/>
      <c r="L1288" s="244"/>
      <c r="M1288" s="245"/>
      <c r="N1288" s="246"/>
      <c r="O1288" s="246"/>
      <c r="P1288" s="246"/>
      <c r="Q1288" s="246"/>
      <c r="R1288" s="246"/>
      <c r="S1288" s="246"/>
      <c r="T1288" s="247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248" t="s">
        <v>196</v>
      </c>
      <c r="AU1288" s="248" t="s">
        <v>86</v>
      </c>
      <c r="AV1288" s="13" t="s">
        <v>86</v>
      </c>
      <c r="AW1288" s="13" t="s">
        <v>32</v>
      </c>
      <c r="AX1288" s="13" t="s">
        <v>76</v>
      </c>
      <c r="AY1288" s="248" t="s">
        <v>116</v>
      </c>
    </row>
    <row r="1289" s="13" customFormat="1">
      <c r="A1289" s="13"/>
      <c r="B1289" s="237"/>
      <c r="C1289" s="238"/>
      <c r="D1289" s="239" t="s">
        <v>196</v>
      </c>
      <c r="E1289" s="240" t="s">
        <v>1</v>
      </c>
      <c r="F1289" s="241" t="s">
        <v>1445</v>
      </c>
      <c r="G1289" s="238"/>
      <c r="H1289" s="242">
        <v>5.7119999999999997</v>
      </c>
      <c r="I1289" s="243"/>
      <c r="J1289" s="238"/>
      <c r="K1289" s="238"/>
      <c r="L1289" s="244"/>
      <c r="M1289" s="245"/>
      <c r="N1289" s="246"/>
      <c r="O1289" s="246"/>
      <c r="P1289" s="246"/>
      <c r="Q1289" s="246"/>
      <c r="R1289" s="246"/>
      <c r="S1289" s="246"/>
      <c r="T1289" s="247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T1289" s="248" t="s">
        <v>196</v>
      </c>
      <c r="AU1289" s="248" t="s">
        <v>86</v>
      </c>
      <c r="AV1289" s="13" t="s">
        <v>86</v>
      </c>
      <c r="AW1289" s="13" t="s">
        <v>32</v>
      </c>
      <c r="AX1289" s="13" t="s">
        <v>76</v>
      </c>
      <c r="AY1289" s="248" t="s">
        <v>116</v>
      </c>
    </row>
    <row r="1290" s="13" customFormat="1">
      <c r="A1290" s="13"/>
      <c r="B1290" s="237"/>
      <c r="C1290" s="238"/>
      <c r="D1290" s="239" t="s">
        <v>196</v>
      </c>
      <c r="E1290" s="240" t="s">
        <v>1</v>
      </c>
      <c r="F1290" s="241" t="s">
        <v>1446</v>
      </c>
      <c r="G1290" s="238"/>
      <c r="H1290" s="242">
        <v>11.424</v>
      </c>
      <c r="I1290" s="243"/>
      <c r="J1290" s="238"/>
      <c r="K1290" s="238"/>
      <c r="L1290" s="244"/>
      <c r="M1290" s="245"/>
      <c r="N1290" s="246"/>
      <c r="O1290" s="246"/>
      <c r="P1290" s="246"/>
      <c r="Q1290" s="246"/>
      <c r="R1290" s="246"/>
      <c r="S1290" s="246"/>
      <c r="T1290" s="247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T1290" s="248" t="s">
        <v>196</v>
      </c>
      <c r="AU1290" s="248" t="s">
        <v>86</v>
      </c>
      <c r="AV1290" s="13" t="s">
        <v>86</v>
      </c>
      <c r="AW1290" s="13" t="s">
        <v>32</v>
      </c>
      <c r="AX1290" s="13" t="s">
        <v>76</v>
      </c>
      <c r="AY1290" s="248" t="s">
        <v>116</v>
      </c>
    </row>
    <row r="1291" s="13" customFormat="1">
      <c r="A1291" s="13"/>
      <c r="B1291" s="237"/>
      <c r="C1291" s="238"/>
      <c r="D1291" s="239" t="s">
        <v>196</v>
      </c>
      <c r="E1291" s="240" t="s">
        <v>1</v>
      </c>
      <c r="F1291" s="241" t="s">
        <v>1447</v>
      </c>
      <c r="G1291" s="238"/>
      <c r="H1291" s="242">
        <v>15.744</v>
      </c>
      <c r="I1291" s="243"/>
      <c r="J1291" s="238"/>
      <c r="K1291" s="238"/>
      <c r="L1291" s="244"/>
      <c r="M1291" s="245"/>
      <c r="N1291" s="246"/>
      <c r="O1291" s="246"/>
      <c r="P1291" s="246"/>
      <c r="Q1291" s="246"/>
      <c r="R1291" s="246"/>
      <c r="S1291" s="246"/>
      <c r="T1291" s="247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T1291" s="248" t="s">
        <v>196</v>
      </c>
      <c r="AU1291" s="248" t="s">
        <v>86</v>
      </c>
      <c r="AV1291" s="13" t="s">
        <v>86</v>
      </c>
      <c r="AW1291" s="13" t="s">
        <v>32</v>
      </c>
      <c r="AX1291" s="13" t="s">
        <v>76</v>
      </c>
      <c r="AY1291" s="248" t="s">
        <v>116</v>
      </c>
    </row>
    <row r="1292" s="13" customFormat="1">
      <c r="A1292" s="13"/>
      <c r="B1292" s="237"/>
      <c r="C1292" s="238"/>
      <c r="D1292" s="239" t="s">
        <v>196</v>
      </c>
      <c r="E1292" s="240" t="s">
        <v>1</v>
      </c>
      <c r="F1292" s="241" t="s">
        <v>1448</v>
      </c>
      <c r="G1292" s="238"/>
      <c r="H1292" s="242">
        <v>3.3599999999999999</v>
      </c>
      <c r="I1292" s="243"/>
      <c r="J1292" s="238"/>
      <c r="K1292" s="238"/>
      <c r="L1292" s="244"/>
      <c r="M1292" s="245"/>
      <c r="N1292" s="246"/>
      <c r="O1292" s="246"/>
      <c r="P1292" s="246"/>
      <c r="Q1292" s="246"/>
      <c r="R1292" s="246"/>
      <c r="S1292" s="246"/>
      <c r="T1292" s="247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248" t="s">
        <v>196</v>
      </c>
      <c r="AU1292" s="248" t="s">
        <v>86</v>
      </c>
      <c r="AV1292" s="13" t="s">
        <v>86</v>
      </c>
      <c r="AW1292" s="13" t="s">
        <v>32</v>
      </c>
      <c r="AX1292" s="13" t="s">
        <v>76</v>
      </c>
      <c r="AY1292" s="248" t="s">
        <v>116</v>
      </c>
    </row>
    <row r="1293" s="13" customFormat="1">
      <c r="A1293" s="13"/>
      <c r="B1293" s="237"/>
      <c r="C1293" s="238"/>
      <c r="D1293" s="239" t="s">
        <v>196</v>
      </c>
      <c r="E1293" s="240" t="s">
        <v>1</v>
      </c>
      <c r="F1293" s="241" t="s">
        <v>1449</v>
      </c>
      <c r="G1293" s="238"/>
      <c r="H1293" s="242">
        <v>9.1839999999999993</v>
      </c>
      <c r="I1293" s="243"/>
      <c r="J1293" s="238"/>
      <c r="K1293" s="238"/>
      <c r="L1293" s="244"/>
      <c r="M1293" s="245"/>
      <c r="N1293" s="246"/>
      <c r="O1293" s="246"/>
      <c r="P1293" s="246"/>
      <c r="Q1293" s="246"/>
      <c r="R1293" s="246"/>
      <c r="S1293" s="246"/>
      <c r="T1293" s="247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T1293" s="248" t="s">
        <v>196</v>
      </c>
      <c r="AU1293" s="248" t="s">
        <v>86</v>
      </c>
      <c r="AV1293" s="13" t="s">
        <v>86</v>
      </c>
      <c r="AW1293" s="13" t="s">
        <v>32</v>
      </c>
      <c r="AX1293" s="13" t="s">
        <v>76</v>
      </c>
      <c r="AY1293" s="248" t="s">
        <v>116</v>
      </c>
    </row>
    <row r="1294" s="13" customFormat="1">
      <c r="A1294" s="13"/>
      <c r="B1294" s="237"/>
      <c r="C1294" s="238"/>
      <c r="D1294" s="239" t="s">
        <v>196</v>
      </c>
      <c r="E1294" s="240" t="s">
        <v>1</v>
      </c>
      <c r="F1294" s="241" t="s">
        <v>1450</v>
      </c>
      <c r="G1294" s="238"/>
      <c r="H1294" s="242">
        <v>12.544000000000001</v>
      </c>
      <c r="I1294" s="243"/>
      <c r="J1294" s="238"/>
      <c r="K1294" s="238"/>
      <c r="L1294" s="244"/>
      <c r="M1294" s="245"/>
      <c r="N1294" s="246"/>
      <c r="O1294" s="246"/>
      <c r="P1294" s="246"/>
      <c r="Q1294" s="246"/>
      <c r="R1294" s="246"/>
      <c r="S1294" s="246"/>
      <c r="T1294" s="247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48" t="s">
        <v>196</v>
      </c>
      <c r="AU1294" s="248" t="s">
        <v>86</v>
      </c>
      <c r="AV1294" s="13" t="s">
        <v>86</v>
      </c>
      <c r="AW1294" s="13" t="s">
        <v>32</v>
      </c>
      <c r="AX1294" s="13" t="s">
        <v>76</v>
      </c>
      <c r="AY1294" s="248" t="s">
        <v>116</v>
      </c>
    </row>
    <row r="1295" s="14" customFormat="1">
      <c r="A1295" s="14"/>
      <c r="B1295" s="249"/>
      <c r="C1295" s="250"/>
      <c r="D1295" s="239" t="s">
        <v>196</v>
      </c>
      <c r="E1295" s="251" t="s">
        <v>1</v>
      </c>
      <c r="F1295" s="252" t="s">
        <v>201</v>
      </c>
      <c r="G1295" s="250"/>
      <c r="H1295" s="253">
        <v>252.369</v>
      </c>
      <c r="I1295" s="254"/>
      <c r="J1295" s="250"/>
      <c r="K1295" s="250"/>
      <c r="L1295" s="255"/>
      <c r="M1295" s="256"/>
      <c r="N1295" s="257"/>
      <c r="O1295" s="257"/>
      <c r="P1295" s="257"/>
      <c r="Q1295" s="257"/>
      <c r="R1295" s="257"/>
      <c r="S1295" s="257"/>
      <c r="T1295" s="258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59" t="s">
        <v>196</v>
      </c>
      <c r="AU1295" s="259" t="s">
        <v>86</v>
      </c>
      <c r="AV1295" s="14" t="s">
        <v>126</v>
      </c>
      <c r="AW1295" s="14" t="s">
        <v>32</v>
      </c>
      <c r="AX1295" s="14" t="s">
        <v>81</v>
      </c>
      <c r="AY1295" s="259" t="s">
        <v>116</v>
      </c>
    </row>
    <row r="1296" s="2" customFormat="1" ht="24.15" customHeight="1">
      <c r="A1296" s="38"/>
      <c r="B1296" s="39"/>
      <c r="C1296" s="216" t="s">
        <v>1451</v>
      </c>
      <c r="D1296" s="216" t="s">
        <v>120</v>
      </c>
      <c r="E1296" s="217" t="s">
        <v>1452</v>
      </c>
      <c r="F1296" s="218" t="s">
        <v>1453</v>
      </c>
      <c r="G1296" s="219" t="s">
        <v>194</v>
      </c>
      <c r="H1296" s="220">
        <v>1.1759999999999999</v>
      </c>
      <c r="I1296" s="221"/>
      <c r="J1296" s="222">
        <f>ROUND(I1296*H1296,2)</f>
        <v>0</v>
      </c>
      <c r="K1296" s="223"/>
      <c r="L1296" s="44"/>
      <c r="M1296" s="224" t="s">
        <v>1</v>
      </c>
      <c r="N1296" s="225" t="s">
        <v>41</v>
      </c>
      <c r="O1296" s="91"/>
      <c r="P1296" s="226">
        <f>O1296*H1296</f>
        <v>0</v>
      </c>
      <c r="Q1296" s="226">
        <v>2.2563399999999998</v>
      </c>
      <c r="R1296" s="226">
        <f>Q1296*H1296</f>
        <v>2.6534558399999995</v>
      </c>
      <c r="S1296" s="226">
        <v>0</v>
      </c>
      <c r="T1296" s="227">
        <f>S1296*H1296</f>
        <v>0</v>
      </c>
      <c r="U1296" s="38"/>
      <c r="V1296" s="38"/>
      <c r="W1296" s="38"/>
      <c r="X1296" s="38"/>
      <c r="Y1296" s="38"/>
      <c r="Z1296" s="38"/>
      <c r="AA1296" s="38"/>
      <c r="AB1296" s="38"/>
      <c r="AC1296" s="38"/>
      <c r="AD1296" s="38"/>
      <c r="AE1296" s="38"/>
      <c r="AR1296" s="228" t="s">
        <v>126</v>
      </c>
      <c r="AT1296" s="228" t="s">
        <v>120</v>
      </c>
      <c r="AU1296" s="228" t="s">
        <v>86</v>
      </c>
      <c r="AY1296" s="17" t="s">
        <v>116</v>
      </c>
      <c r="BE1296" s="229">
        <f>IF(N1296="základní",J1296,0)</f>
        <v>0</v>
      </c>
      <c r="BF1296" s="229">
        <f>IF(N1296="snížená",J1296,0)</f>
        <v>0</v>
      </c>
      <c r="BG1296" s="229">
        <f>IF(N1296="zákl. přenesená",J1296,0)</f>
        <v>0</v>
      </c>
      <c r="BH1296" s="229">
        <f>IF(N1296="sníž. přenesená",J1296,0)</f>
        <v>0</v>
      </c>
      <c r="BI1296" s="229">
        <f>IF(N1296="nulová",J1296,0)</f>
        <v>0</v>
      </c>
      <c r="BJ1296" s="17" t="s">
        <v>81</v>
      </c>
      <c r="BK1296" s="229">
        <f>ROUND(I1296*H1296,2)</f>
        <v>0</v>
      </c>
      <c r="BL1296" s="17" t="s">
        <v>126</v>
      </c>
      <c r="BM1296" s="228" t="s">
        <v>1454</v>
      </c>
    </row>
    <row r="1297" s="13" customFormat="1">
      <c r="A1297" s="13"/>
      <c r="B1297" s="237"/>
      <c r="C1297" s="238"/>
      <c r="D1297" s="239" t="s">
        <v>196</v>
      </c>
      <c r="E1297" s="240" t="s">
        <v>1</v>
      </c>
      <c r="F1297" s="241" t="s">
        <v>1455</v>
      </c>
      <c r="G1297" s="238"/>
      <c r="H1297" s="242">
        <v>0.17100000000000001</v>
      </c>
      <c r="I1297" s="243"/>
      <c r="J1297" s="238"/>
      <c r="K1297" s="238"/>
      <c r="L1297" s="244"/>
      <c r="M1297" s="245"/>
      <c r="N1297" s="246"/>
      <c r="O1297" s="246"/>
      <c r="P1297" s="246"/>
      <c r="Q1297" s="246"/>
      <c r="R1297" s="246"/>
      <c r="S1297" s="246"/>
      <c r="T1297" s="247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T1297" s="248" t="s">
        <v>196</v>
      </c>
      <c r="AU1297" s="248" t="s">
        <v>86</v>
      </c>
      <c r="AV1297" s="13" t="s">
        <v>86</v>
      </c>
      <c r="AW1297" s="13" t="s">
        <v>32</v>
      </c>
      <c r="AX1297" s="13" t="s">
        <v>76</v>
      </c>
      <c r="AY1297" s="248" t="s">
        <v>116</v>
      </c>
    </row>
    <row r="1298" s="13" customFormat="1">
      <c r="A1298" s="13"/>
      <c r="B1298" s="237"/>
      <c r="C1298" s="238"/>
      <c r="D1298" s="239" t="s">
        <v>196</v>
      </c>
      <c r="E1298" s="240" t="s">
        <v>1</v>
      </c>
      <c r="F1298" s="241" t="s">
        <v>1456</v>
      </c>
      <c r="G1298" s="238"/>
      <c r="H1298" s="242">
        <v>0.153</v>
      </c>
      <c r="I1298" s="243"/>
      <c r="J1298" s="238"/>
      <c r="K1298" s="238"/>
      <c r="L1298" s="244"/>
      <c r="M1298" s="245"/>
      <c r="N1298" s="246"/>
      <c r="O1298" s="246"/>
      <c r="P1298" s="246"/>
      <c r="Q1298" s="246"/>
      <c r="R1298" s="246"/>
      <c r="S1298" s="246"/>
      <c r="T1298" s="247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T1298" s="248" t="s">
        <v>196</v>
      </c>
      <c r="AU1298" s="248" t="s">
        <v>86</v>
      </c>
      <c r="AV1298" s="13" t="s">
        <v>86</v>
      </c>
      <c r="AW1298" s="13" t="s">
        <v>32</v>
      </c>
      <c r="AX1298" s="13" t="s">
        <v>76</v>
      </c>
      <c r="AY1298" s="248" t="s">
        <v>116</v>
      </c>
    </row>
    <row r="1299" s="13" customFormat="1">
      <c r="A1299" s="13"/>
      <c r="B1299" s="237"/>
      <c r="C1299" s="238"/>
      <c r="D1299" s="239" t="s">
        <v>196</v>
      </c>
      <c r="E1299" s="240" t="s">
        <v>1</v>
      </c>
      <c r="F1299" s="241" t="s">
        <v>1457</v>
      </c>
      <c r="G1299" s="238"/>
      <c r="H1299" s="242">
        <v>0.26300000000000001</v>
      </c>
      <c r="I1299" s="243"/>
      <c r="J1299" s="238"/>
      <c r="K1299" s="238"/>
      <c r="L1299" s="244"/>
      <c r="M1299" s="245"/>
      <c r="N1299" s="246"/>
      <c r="O1299" s="246"/>
      <c r="P1299" s="246"/>
      <c r="Q1299" s="246"/>
      <c r="R1299" s="246"/>
      <c r="S1299" s="246"/>
      <c r="T1299" s="247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48" t="s">
        <v>196</v>
      </c>
      <c r="AU1299" s="248" t="s">
        <v>86</v>
      </c>
      <c r="AV1299" s="13" t="s">
        <v>86</v>
      </c>
      <c r="AW1299" s="13" t="s">
        <v>32</v>
      </c>
      <c r="AX1299" s="13" t="s">
        <v>76</v>
      </c>
      <c r="AY1299" s="248" t="s">
        <v>116</v>
      </c>
    </row>
    <row r="1300" s="13" customFormat="1">
      <c r="A1300" s="13"/>
      <c r="B1300" s="237"/>
      <c r="C1300" s="238"/>
      <c r="D1300" s="239" t="s">
        <v>196</v>
      </c>
      <c r="E1300" s="240" t="s">
        <v>1</v>
      </c>
      <c r="F1300" s="241" t="s">
        <v>1458</v>
      </c>
      <c r="G1300" s="238"/>
      <c r="H1300" s="242">
        <v>0.52900000000000003</v>
      </c>
      <c r="I1300" s="243"/>
      <c r="J1300" s="238"/>
      <c r="K1300" s="238"/>
      <c r="L1300" s="244"/>
      <c r="M1300" s="245"/>
      <c r="N1300" s="246"/>
      <c r="O1300" s="246"/>
      <c r="P1300" s="246"/>
      <c r="Q1300" s="246"/>
      <c r="R1300" s="246"/>
      <c r="S1300" s="246"/>
      <c r="T1300" s="247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T1300" s="248" t="s">
        <v>196</v>
      </c>
      <c r="AU1300" s="248" t="s">
        <v>86</v>
      </c>
      <c r="AV1300" s="13" t="s">
        <v>86</v>
      </c>
      <c r="AW1300" s="13" t="s">
        <v>32</v>
      </c>
      <c r="AX1300" s="13" t="s">
        <v>76</v>
      </c>
      <c r="AY1300" s="248" t="s">
        <v>116</v>
      </c>
    </row>
    <row r="1301" s="13" customFormat="1">
      <c r="A1301" s="13"/>
      <c r="B1301" s="237"/>
      <c r="C1301" s="238"/>
      <c r="D1301" s="239" t="s">
        <v>196</v>
      </c>
      <c r="E1301" s="240" t="s">
        <v>1</v>
      </c>
      <c r="F1301" s="241" t="s">
        <v>1459</v>
      </c>
      <c r="G1301" s="238"/>
      <c r="H1301" s="242">
        <v>0.059999999999999998</v>
      </c>
      <c r="I1301" s="243"/>
      <c r="J1301" s="238"/>
      <c r="K1301" s="238"/>
      <c r="L1301" s="244"/>
      <c r="M1301" s="245"/>
      <c r="N1301" s="246"/>
      <c r="O1301" s="246"/>
      <c r="P1301" s="246"/>
      <c r="Q1301" s="246"/>
      <c r="R1301" s="246"/>
      <c r="S1301" s="246"/>
      <c r="T1301" s="247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T1301" s="248" t="s">
        <v>196</v>
      </c>
      <c r="AU1301" s="248" t="s">
        <v>86</v>
      </c>
      <c r="AV1301" s="13" t="s">
        <v>86</v>
      </c>
      <c r="AW1301" s="13" t="s">
        <v>32</v>
      </c>
      <c r="AX1301" s="13" t="s">
        <v>76</v>
      </c>
      <c r="AY1301" s="248" t="s">
        <v>116</v>
      </c>
    </row>
    <row r="1302" s="14" customFormat="1">
      <c r="A1302" s="14"/>
      <c r="B1302" s="249"/>
      <c r="C1302" s="250"/>
      <c r="D1302" s="239" t="s">
        <v>196</v>
      </c>
      <c r="E1302" s="251" t="s">
        <v>1</v>
      </c>
      <c r="F1302" s="252" t="s">
        <v>1460</v>
      </c>
      <c r="G1302" s="250"/>
      <c r="H1302" s="253">
        <v>1.1760000000000002</v>
      </c>
      <c r="I1302" s="254"/>
      <c r="J1302" s="250"/>
      <c r="K1302" s="250"/>
      <c r="L1302" s="255"/>
      <c r="M1302" s="256"/>
      <c r="N1302" s="257"/>
      <c r="O1302" s="257"/>
      <c r="P1302" s="257"/>
      <c r="Q1302" s="257"/>
      <c r="R1302" s="257"/>
      <c r="S1302" s="257"/>
      <c r="T1302" s="258"/>
      <c r="U1302" s="14"/>
      <c r="V1302" s="14"/>
      <c r="W1302" s="14"/>
      <c r="X1302" s="14"/>
      <c r="Y1302" s="14"/>
      <c r="Z1302" s="14"/>
      <c r="AA1302" s="14"/>
      <c r="AB1302" s="14"/>
      <c r="AC1302" s="14"/>
      <c r="AD1302" s="14"/>
      <c r="AE1302" s="14"/>
      <c r="AT1302" s="259" t="s">
        <v>196</v>
      </c>
      <c r="AU1302" s="259" t="s">
        <v>86</v>
      </c>
      <c r="AV1302" s="14" t="s">
        <v>126</v>
      </c>
      <c r="AW1302" s="14" t="s">
        <v>32</v>
      </c>
      <c r="AX1302" s="14" t="s">
        <v>81</v>
      </c>
      <c r="AY1302" s="259" t="s">
        <v>116</v>
      </c>
    </row>
    <row r="1303" s="2" customFormat="1" ht="24.15" customHeight="1">
      <c r="A1303" s="38"/>
      <c r="B1303" s="39"/>
      <c r="C1303" s="216" t="s">
        <v>1461</v>
      </c>
      <c r="D1303" s="216" t="s">
        <v>120</v>
      </c>
      <c r="E1303" s="217" t="s">
        <v>1462</v>
      </c>
      <c r="F1303" s="218" t="s">
        <v>1463</v>
      </c>
      <c r="G1303" s="219" t="s">
        <v>194</v>
      </c>
      <c r="H1303" s="220">
        <v>19.709</v>
      </c>
      <c r="I1303" s="221"/>
      <c r="J1303" s="222">
        <f>ROUND(I1303*H1303,2)</f>
        <v>0</v>
      </c>
      <c r="K1303" s="223"/>
      <c r="L1303" s="44"/>
      <c r="M1303" s="224" t="s">
        <v>1</v>
      </c>
      <c r="N1303" s="225" t="s">
        <v>41</v>
      </c>
      <c r="O1303" s="91"/>
      <c r="P1303" s="226">
        <f>O1303*H1303</f>
        <v>0</v>
      </c>
      <c r="Q1303" s="226">
        <v>2.45329</v>
      </c>
      <c r="R1303" s="226">
        <f>Q1303*H1303</f>
        <v>48.35189261</v>
      </c>
      <c r="S1303" s="226">
        <v>0</v>
      </c>
      <c r="T1303" s="227">
        <f>S1303*H1303</f>
        <v>0</v>
      </c>
      <c r="U1303" s="38"/>
      <c r="V1303" s="38"/>
      <c r="W1303" s="38"/>
      <c r="X1303" s="38"/>
      <c r="Y1303" s="38"/>
      <c r="Z1303" s="38"/>
      <c r="AA1303" s="38"/>
      <c r="AB1303" s="38"/>
      <c r="AC1303" s="38"/>
      <c r="AD1303" s="38"/>
      <c r="AE1303" s="38"/>
      <c r="AR1303" s="228" t="s">
        <v>126</v>
      </c>
      <c r="AT1303" s="228" t="s">
        <v>120</v>
      </c>
      <c r="AU1303" s="228" t="s">
        <v>86</v>
      </c>
      <c r="AY1303" s="17" t="s">
        <v>116</v>
      </c>
      <c r="BE1303" s="229">
        <f>IF(N1303="základní",J1303,0)</f>
        <v>0</v>
      </c>
      <c r="BF1303" s="229">
        <f>IF(N1303="snížená",J1303,0)</f>
        <v>0</v>
      </c>
      <c r="BG1303" s="229">
        <f>IF(N1303="zákl. přenesená",J1303,0)</f>
        <v>0</v>
      </c>
      <c r="BH1303" s="229">
        <f>IF(N1303="sníž. přenesená",J1303,0)</f>
        <v>0</v>
      </c>
      <c r="BI1303" s="229">
        <f>IF(N1303="nulová",J1303,0)</f>
        <v>0</v>
      </c>
      <c r="BJ1303" s="17" t="s">
        <v>81</v>
      </c>
      <c r="BK1303" s="229">
        <f>ROUND(I1303*H1303,2)</f>
        <v>0</v>
      </c>
      <c r="BL1303" s="17" t="s">
        <v>126</v>
      </c>
      <c r="BM1303" s="228" t="s">
        <v>1464</v>
      </c>
    </row>
    <row r="1304" s="13" customFormat="1">
      <c r="A1304" s="13"/>
      <c r="B1304" s="237"/>
      <c r="C1304" s="238"/>
      <c r="D1304" s="239" t="s">
        <v>196</v>
      </c>
      <c r="E1304" s="240" t="s">
        <v>1</v>
      </c>
      <c r="F1304" s="241" t="s">
        <v>1465</v>
      </c>
      <c r="G1304" s="238"/>
      <c r="H1304" s="242">
        <v>1.22</v>
      </c>
      <c r="I1304" s="243"/>
      <c r="J1304" s="238"/>
      <c r="K1304" s="238"/>
      <c r="L1304" s="244"/>
      <c r="M1304" s="245"/>
      <c r="N1304" s="246"/>
      <c r="O1304" s="246"/>
      <c r="P1304" s="246"/>
      <c r="Q1304" s="246"/>
      <c r="R1304" s="246"/>
      <c r="S1304" s="246"/>
      <c r="T1304" s="247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T1304" s="248" t="s">
        <v>196</v>
      </c>
      <c r="AU1304" s="248" t="s">
        <v>86</v>
      </c>
      <c r="AV1304" s="13" t="s">
        <v>86</v>
      </c>
      <c r="AW1304" s="13" t="s">
        <v>32</v>
      </c>
      <c r="AX1304" s="13" t="s">
        <v>76</v>
      </c>
      <c r="AY1304" s="248" t="s">
        <v>116</v>
      </c>
    </row>
    <row r="1305" s="13" customFormat="1">
      <c r="A1305" s="13"/>
      <c r="B1305" s="237"/>
      <c r="C1305" s="238"/>
      <c r="D1305" s="239" t="s">
        <v>196</v>
      </c>
      <c r="E1305" s="240" t="s">
        <v>1</v>
      </c>
      <c r="F1305" s="241" t="s">
        <v>1466</v>
      </c>
      <c r="G1305" s="238"/>
      <c r="H1305" s="242">
        <v>15.295999999999999</v>
      </c>
      <c r="I1305" s="243"/>
      <c r="J1305" s="238"/>
      <c r="K1305" s="238"/>
      <c r="L1305" s="244"/>
      <c r="M1305" s="245"/>
      <c r="N1305" s="246"/>
      <c r="O1305" s="246"/>
      <c r="P1305" s="246"/>
      <c r="Q1305" s="246"/>
      <c r="R1305" s="246"/>
      <c r="S1305" s="246"/>
      <c r="T1305" s="247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248" t="s">
        <v>196</v>
      </c>
      <c r="AU1305" s="248" t="s">
        <v>86</v>
      </c>
      <c r="AV1305" s="13" t="s">
        <v>86</v>
      </c>
      <c r="AW1305" s="13" t="s">
        <v>32</v>
      </c>
      <c r="AX1305" s="13" t="s">
        <v>76</v>
      </c>
      <c r="AY1305" s="248" t="s">
        <v>116</v>
      </c>
    </row>
    <row r="1306" s="13" customFormat="1">
      <c r="A1306" s="13"/>
      <c r="B1306" s="237"/>
      <c r="C1306" s="238"/>
      <c r="D1306" s="239" t="s">
        <v>196</v>
      </c>
      <c r="E1306" s="240" t="s">
        <v>1</v>
      </c>
      <c r="F1306" s="241" t="s">
        <v>1467</v>
      </c>
      <c r="G1306" s="238"/>
      <c r="H1306" s="242">
        <v>3.1930000000000001</v>
      </c>
      <c r="I1306" s="243"/>
      <c r="J1306" s="238"/>
      <c r="K1306" s="238"/>
      <c r="L1306" s="244"/>
      <c r="M1306" s="245"/>
      <c r="N1306" s="246"/>
      <c r="O1306" s="246"/>
      <c r="P1306" s="246"/>
      <c r="Q1306" s="246"/>
      <c r="R1306" s="246"/>
      <c r="S1306" s="246"/>
      <c r="T1306" s="247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T1306" s="248" t="s">
        <v>196</v>
      </c>
      <c r="AU1306" s="248" t="s">
        <v>86</v>
      </c>
      <c r="AV1306" s="13" t="s">
        <v>86</v>
      </c>
      <c r="AW1306" s="13" t="s">
        <v>32</v>
      </c>
      <c r="AX1306" s="13" t="s">
        <v>76</v>
      </c>
      <c r="AY1306" s="248" t="s">
        <v>116</v>
      </c>
    </row>
    <row r="1307" s="14" customFormat="1">
      <c r="A1307" s="14"/>
      <c r="B1307" s="249"/>
      <c r="C1307" s="250"/>
      <c r="D1307" s="239" t="s">
        <v>196</v>
      </c>
      <c r="E1307" s="251" t="s">
        <v>1</v>
      </c>
      <c r="F1307" s="252" t="s">
        <v>1468</v>
      </c>
      <c r="G1307" s="250"/>
      <c r="H1307" s="253">
        <v>19.709</v>
      </c>
      <c r="I1307" s="254"/>
      <c r="J1307" s="250"/>
      <c r="K1307" s="250"/>
      <c r="L1307" s="255"/>
      <c r="M1307" s="256"/>
      <c r="N1307" s="257"/>
      <c r="O1307" s="257"/>
      <c r="P1307" s="257"/>
      <c r="Q1307" s="257"/>
      <c r="R1307" s="257"/>
      <c r="S1307" s="257"/>
      <c r="T1307" s="258"/>
      <c r="U1307" s="14"/>
      <c r="V1307" s="14"/>
      <c r="W1307" s="14"/>
      <c r="X1307" s="14"/>
      <c r="Y1307" s="14"/>
      <c r="Z1307" s="14"/>
      <c r="AA1307" s="14"/>
      <c r="AB1307" s="14"/>
      <c r="AC1307" s="14"/>
      <c r="AD1307" s="14"/>
      <c r="AE1307" s="14"/>
      <c r="AT1307" s="259" t="s">
        <v>196</v>
      </c>
      <c r="AU1307" s="259" t="s">
        <v>86</v>
      </c>
      <c r="AV1307" s="14" t="s">
        <v>126</v>
      </c>
      <c r="AW1307" s="14" t="s">
        <v>32</v>
      </c>
      <c r="AX1307" s="14" t="s">
        <v>81</v>
      </c>
      <c r="AY1307" s="259" t="s">
        <v>116</v>
      </c>
    </row>
    <row r="1308" s="2" customFormat="1" ht="24.15" customHeight="1">
      <c r="A1308" s="38"/>
      <c r="B1308" s="39"/>
      <c r="C1308" s="216" t="s">
        <v>1469</v>
      </c>
      <c r="D1308" s="216" t="s">
        <v>120</v>
      </c>
      <c r="E1308" s="217" t="s">
        <v>1470</v>
      </c>
      <c r="F1308" s="218" t="s">
        <v>1471</v>
      </c>
      <c r="G1308" s="219" t="s">
        <v>194</v>
      </c>
      <c r="H1308" s="220">
        <v>1.0629999999999999</v>
      </c>
      <c r="I1308" s="221"/>
      <c r="J1308" s="222">
        <f>ROUND(I1308*H1308,2)</f>
        <v>0</v>
      </c>
      <c r="K1308" s="223"/>
      <c r="L1308" s="44"/>
      <c r="M1308" s="224" t="s">
        <v>1</v>
      </c>
      <c r="N1308" s="225" t="s">
        <v>41</v>
      </c>
      <c r="O1308" s="91"/>
      <c r="P1308" s="226">
        <f>O1308*H1308</f>
        <v>0</v>
      </c>
      <c r="Q1308" s="226">
        <v>2.45329</v>
      </c>
      <c r="R1308" s="226">
        <f>Q1308*H1308</f>
        <v>2.6078472699999997</v>
      </c>
      <c r="S1308" s="226">
        <v>0</v>
      </c>
      <c r="T1308" s="227">
        <f>S1308*H1308</f>
        <v>0</v>
      </c>
      <c r="U1308" s="38"/>
      <c r="V1308" s="38"/>
      <c r="W1308" s="38"/>
      <c r="X1308" s="38"/>
      <c r="Y1308" s="38"/>
      <c r="Z1308" s="38"/>
      <c r="AA1308" s="38"/>
      <c r="AB1308" s="38"/>
      <c r="AC1308" s="38"/>
      <c r="AD1308" s="38"/>
      <c r="AE1308" s="38"/>
      <c r="AR1308" s="228" t="s">
        <v>126</v>
      </c>
      <c r="AT1308" s="228" t="s">
        <v>120</v>
      </c>
      <c r="AU1308" s="228" t="s">
        <v>86</v>
      </c>
      <c r="AY1308" s="17" t="s">
        <v>116</v>
      </c>
      <c r="BE1308" s="229">
        <f>IF(N1308="základní",J1308,0)</f>
        <v>0</v>
      </c>
      <c r="BF1308" s="229">
        <f>IF(N1308="snížená",J1308,0)</f>
        <v>0</v>
      </c>
      <c r="BG1308" s="229">
        <f>IF(N1308="zákl. přenesená",J1308,0)</f>
        <v>0</v>
      </c>
      <c r="BH1308" s="229">
        <f>IF(N1308="sníž. přenesená",J1308,0)</f>
        <v>0</v>
      </c>
      <c r="BI1308" s="229">
        <f>IF(N1308="nulová",J1308,0)</f>
        <v>0</v>
      </c>
      <c r="BJ1308" s="17" t="s">
        <v>81</v>
      </c>
      <c r="BK1308" s="229">
        <f>ROUND(I1308*H1308,2)</f>
        <v>0</v>
      </c>
      <c r="BL1308" s="17" t="s">
        <v>126</v>
      </c>
      <c r="BM1308" s="228" t="s">
        <v>1472</v>
      </c>
    </row>
    <row r="1309" s="13" customFormat="1">
      <c r="A1309" s="13"/>
      <c r="B1309" s="237"/>
      <c r="C1309" s="238"/>
      <c r="D1309" s="239" t="s">
        <v>196</v>
      </c>
      <c r="E1309" s="240" t="s">
        <v>1</v>
      </c>
      <c r="F1309" s="241" t="s">
        <v>1473</v>
      </c>
      <c r="G1309" s="238"/>
      <c r="H1309" s="242">
        <v>1.0629999999999999</v>
      </c>
      <c r="I1309" s="243"/>
      <c r="J1309" s="238"/>
      <c r="K1309" s="238"/>
      <c r="L1309" s="244"/>
      <c r="M1309" s="245"/>
      <c r="N1309" s="246"/>
      <c r="O1309" s="246"/>
      <c r="P1309" s="246"/>
      <c r="Q1309" s="246"/>
      <c r="R1309" s="246"/>
      <c r="S1309" s="246"/>
      <c r="T1309" s="247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248" t="s">
        <v>196</v>
      </c>
      <c r="AU1309" s="248" t="s">
        <v>86</v>
      </c>
      <c r="AV1309" s="13" t="s">
        <v>86</v>
      </c>
      <c r="AW1309" s="13" t="s">
        <v>32</v>
      </c>
      <c r="AX1309" s="13" t="s">
        <v>81</v>
      </c>
      <c r="AY1309" s="248" t="s">
        <v>116</v>
      </c>
    </row>
    <row r="1310" s="2" customFormat="1" ht="24.15" customHeight="1">
      <c r="A1310" s="38"/>
      <c r="B1310" s="39"/>
      <c r="C1310" s="216" t="s">
        <v>1474</v>
      </c>
      <c r="D1310" s="216" t="s">
        <v>120</v>
      </c>
      <c r="E1310" s="217" t="s">
        <v>1475</v>
      </c>
      <c r="F1310" s="218" t="s">
        <v>1476</v>
      </c>
      <c r="G1310" s="219" t="s">
        <v>194</v>
      </c>
      <c r="H1310" s="220">
        <v>19.709</v>
      </c>
      <c r="I1310" s="221"/>
      <c r="J1310" s="222">
        <f>ROUND(I1310*H1310,2)</f>
        <v>0</v>
      </c>
      <c r="K1310" s="223"/>
      <c r="L1310" s="44"/>
      <c r="M1310" s="224" t="s">
        <v>1</v>
      </c>
      <c r="N1310" s="225" t="s">
        <v>41</v>
      </c>
      <c r="O1310" s="91"/>
      <c r="P1310" s="226">
        <f>O1310*H1310</f>
        <v>0</v>
      </c>
      <c r="Q1310" s="226">
        <v>0</v>
      </c>
      <c r="R1310" s="226">
        <f>Q1310*H1310</f>
        <v>0</v>
      </c>
      <c r="S1310" s="226">
        <v>0</v>
      </c>
      <c r="T1310" s="227">
        <f>S1310*H1310</f>
        <v>0</v>
      </c>
      <c r="U1310" s="38"/>
      <c r="V1310" s="38"/>
      <c r="W1310" s="38"/>
      <c r="X1310" s="38"/>
      <c r="Y1310" s="38"/>
      <c r="Z1310" s="38"/>
      <c r="AA1310" s="38"/>
      <c r="AB1310" s="38"/>
      <c r="AC1310" s="38"/>
      <c r="AD1310" s="38"/>
      <c r="AE1310" s="38"/>
      <c r="AR1310" s="228" t="s">
        <v>126</v>
      </c>
      <c r="AT1310" s="228" t="s">
        <v>120</v>
      </c>
      <c r="AU1310" s="228" t="s">
        <v>86</v>
      </c>
      <c r="AY1310" s="17" t="s">
        <v>116</v>
      </c>
      <c r="BE1310" s="229">
        <f>IF(N1310="základní",J1310,0)</f>
        <v>0</v>
      </c>
      <c r="BF1310" s="229">
        <f>IF(N1310="snížená",J1310,0)</f>
        <v>0</v>
      </c>
      <c r="BG1310" s="229">
        <f>IF(N1310="zákl. přenesená",J1310,0)</f>
        <v>0</v>
      </c>
      <c r="BH1310" s="229">
        <f>IF(N1310="sníž. přenesená",J1310,0)</f>
        <v>0</v>
      </c>
      <c r="BI1310" s="229">
        <f>IF(N1310="nulová",J1310,0)</f>
        <v>0</v>
      </c>
      <c r="BJ1310" s="17" t="s">
        <v>81</v>
      </c>
      <c r="BK1310" s="229">
        <f>ROUND(I1310*H1310,2)</f>
        <v>0</v>
      </c>
      <c r="BL1310" s="17" t="s">
        <v>126</v>
      </c>
      <c r="BM1310" s="228" t="s">
        <v>1477</v>
      </c>
    </row>
    <row r="1311" s="2" customFormat="1" ht="24.15" customHeight="1">
      <c r="A1311" s="38"/>
      <c r="B1311" s="39"/>
      <c r="C1311" s="216" t="s">
        <v>1478</v>
      </c>
      <c r="D1311" s="216" t="s">
        <v>120</v>
      </c>
      <c r="E1311" s="217" t="s">
        <v>1479</v>
      </c>
      <c r="F1311" s="218" t="s">
        <v>1480</v>
      </c>
      <c r="G1311" s="219" t="s">
        <v>194</v>
      </c>
      <c r="H1311" s="220">
        <v>1.0629999999999999</v>
      </c>
      <c r="I1311" s="221"/>
      <c r="J1311" s="222">
        <f>ROUND(I1311*H1311,2)</f>
        <v>0</v>
      </c>
      <c r="K1311" s="223"/>
      <c r="L1311" s="44"/>
      <c r="M1311" s="224" t="s">
        <v>1</v>
      </c>
      <c r="N1311" s="225" t="s">
        <v>41</v>
      </c>
      <c r="O1311" s="91"/>
      <c r="P1311" s="226">
        <f>O1311*H1311</f>
        <v>0</v>
      </c>
      <c r="Q1311" s="226">
        <v>0</v>
      </c>
      <c r="R1311" s="226">
        <f>Q1311*H1311</f>
        <v>0</v>
      </c>
      <c r="S1311" s="226">
        <v>0</v>
      </c>
      <c r="T1311" s="227">
        <f>S1311*H1311</f>
        <v>0</v>
      </c>
      <c r="U1311" s="38"/>
      <c r="V1311" s="38"/>
      <c r="W1311" s="38"/>
      <c r="X1311" s="38"/>
      <c r="Y1311" s="38"/>
      <c r="Z1311" s="38"/>
      <c r="AA1311" s="38"/>
      <c r="AB1311" s="38"/>
      <c r="AC1311" s="38"/>
      <c r="AD1311" s="38"/>
      <c r="AE1311" s="38"/>
      <c r="AR1311" s="228" t="s">
        <v>126</v>
      </c>
      <c r="AT1311" s="228" t="s">
        <v>120</v>
      </c>
      <c r="AU1311" s="228" t="s">
        <v>86</v>
      </c>
      <c r="AY1311" s="17" t="s">
        <v>116</v>
      </c>
      <c r="BE1311" s="229">
        <f>IF(N1311="základní",J1311,0)</f>
        <v>0</v>
      </c>
      <c r="BF1311" s="229">
        <f>IF(N1311="snížená",J1311,0)</f>
        <v>0</v>
      </c>
      <c r="BG1311" s="229">
        <f>IF(N1311="zákl. přenesená",J1311,0)</f>
        <v>0</v>
      </c>
      <c r="BH1311" s="229">
        <f>IF(N1311="sníž. přenesená",J1311,0)</f>
        <v>0</v>
      </c>
      <c r="BI1311" s="229">
        <f>IF(N1311="nulová",J1311,0)</f>
        <v>0</v>
      </c>
      <c r="BJ1311" s="17" t="s">
        <v>81</v>
      </c>
      <c r="BK1311" s="229">
        <f>ROUND(I1311*H1311,2)</f>
        <v>0</v>
      </c>
      <c r="BL1311" s="17" t="s">
        <v>126</v>
      </c>
      <c r="BM1311" s="228" t="s">
        <v>1481</v>
      </c>
    </row>
    <row r="1312" s="2" customFormat="1" ht="14.4" customHeight="1">
      <c r="A1312" s="38"/>
      <c r="B1312" s="39"/>
      <c r="C1312" s="216" t="s">
        <v>1482</v>
      </c>
      <c r="D1312" s="216" t="s">
        <v>120</v>
      </c>
      <c r="E1312" s="217" t="s">
        <v>1483</v>
      </c>
      <c r="F1312" s="218" t="s">
        <v>1484</v>
      </c>
      <c r="G1312" s="219" t="s">
        <v>256</v>
      </c>
      <c r="H1312" s="220">
        <v>1.3680000000000001</v>
      </c>
      <c r="I1312" s="221"/>
      <c r="J1312" s="222">
        <f>ROUND(I1312*H1312,2)</f>
        <v>0</v>
      </c>
      <c r="K1312" s="223"/>
      <c r="L1312" s="44"/>
      <c r="M1312" s="224" t="s">
        <v>1</v>
      </c>
      <c r="N1312" s="225" t="s">
        <v>41</v>
      </c>
      <c r="O1312" s="91"/>
      <c r="P1312" s="226">
        <f>O1312*H1312</f>
        <v>0</v>
      </c>
      <c r="Q1312" s="226">
        <v>1.06277</v>
      </c>
      <c r="R1312" s="226">
        <f>Q1312*H1312</f>
        <v>1.4538693600000001</v>
      </c>
      <c r="S1312" s="226">
        <v>0</v>
      </c>
      <c r="T1312" s="227">
        <f>S1312*H1312</f>
        <v>0</v>
      </c>
      <c r="U1312" s="38"/>
      <c r="V1312" s="38"/>
      <c r="W1312" s="38"/>
      <c r="X1312" s="38"/>
      <c r="Y1312" s="38"/>
      <c r="Z1312" s="38"/>
      <c r="AA1312" s="38"/>
      <c r="AB1312" s="38"/>
      <c r="AC1312" s="38"/>
      <c r="AD1312" s="38"/>
      <c r="AE1312" s="38"/>
      <c r="AR1312" s="228" t="s">
        <v>126</v>
      </c>
      <c r="AT1312" s="228" t="s">
        <v>120</v>
      </c>
      <c r="AU1312" s="228" t="s">
        <v>86</v>
      </c>
      <c r="AY1312" s="17" t="s">
        <v>116</v>
      </c>
      <c r="BE1312" s="229">
        <f>IF(N1312="základní",J1312,0)</f>
        <v>0</v>
      </c>
      <c r="BF1312" s="229">
        <f>IF(N1312="snížená",J1312,0)</f>
        <v>0</v>
      </c>
      <c r="BG1312" s="229">
        <f>IF(N1312="zákl. přenesená",J1312,0)</f>
        <v>0</v>
      </c>
      <c r="BH1312" s="229">
        <f>IF(N1312="sníž. přenesená",J1312,0)</f>
        <v>0</v>
      </c>
      <c r="BI1312" s="229">
        <f>IF(N1312="nulová",J1312,0)</f>
        <v>0</v>
      </c>
      <c r="BJ1312" s="17" t="s">
        <v>81</v>
      </c>
      <c r="BK1312" s="229">
        <f>ROUND(I1312*H1312,2)</f>
        <v>0</v>
      </c>
      <c r="BL1312" s="17" t="s">
        <v>126</v>
      </c>
      <c r="BM1312" s="228" t="s">
        <v>1485</v>
      </c>
    </row>
    <row r="1313" s="13" customFormat="1">
      <c r="A1313" s="13"/>
      <c r="B1313" s="237"/>
      <c r="C1313" s="238"/>
      <c r="D1313" s="239" t="s">
        <v>196</v>
      </c>
      <c r="E1313" s="240" t="s">
        <v>1</v>
      </c>
      <c r="F1313" s="241" t="s">
        <v>1486</v>
      </c>
      <c r="G1313" s="238"/>
      <c r="H1313" s="242">
        <v>1.321</v>
      </c>
      <c r="I1313" s="243"/>
      <c r="J1313" s="238"/>
      <c r="K1313" s="238"/>
      <c r="L1313" s="244"/>
      <c r="M1313" s="245"/>
      <c r="N1313" s="246"/>
      <c r="O1313" s="246"/>
      <c r="P1313" s="246"/>
      <c r="Q1313" s="246"/>
      <c r="R1313" s="246"/>
      <c r="S1313" s="246"/>
      <c r="T1313" s="247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T1313" s="248" t="s">
        <v>196</v>
      </c>
      <c r="AU1313" s="248" t="s">
        <v>86</v>
      </c>
      <c r="AV1313" s="13" t="s">
        <v>86</v>
      </c>
      <c r="AW1313" s="13" t="s">
        <v>32</v>
      </c>
      <c r="AX1313" s="13" t="s">
        <v>76</v>
      </c>
      <c r="AY1313" s="248" t="s">
        <v>116</v>
      </c>
    </row>
    <row r="1314" s="13" customFormat="1">
      <c r="A1314" s="13"/>
      <c r="B1314" s="237"/>
      <c r="C1314" s="238"/>
      <c r="D1314" s="239" t="s">
        <v>196</v>
      </c>
      <c r="E1314" s="240" t="s">
        <v>1</v>
      </c>
      <c r="F1314" s="241" t="s">
        <v>1487</v>
      </c>
      <c r="G1314" s="238"/>
      <c r="H1314" s="242">
        <v>0.047</v>
      </c>
      <c r="I1314" s="243"/>
      <c r="J1314" s="238"/>
      <c r="K1314" s="238"/>
      <c r="L1314" s="244"/>
      <c r="M1314" s="245"/>
      <c r="N1314" s="246"/>
      <c r="O1314" s="246"/>
      <c r="P1314" s="246"/>
      <c r="Q1314" s="246"/>
      <c r="R1314" s="246"/>
      <c r="S1314" s="246"/>
      <c r="T1314" s="247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T1314" s="248" t="s">
        <v>196</v>
      </c>
      <c r="AU1314" s="248" t="s">
        <v>86</v>
      </c>
      <c r="AV1314" s="13" t="s">
        <v>86</v>
      </c>
      <c r="AW1314" s="13" t="s">
        <v>32</v>
      </c>
      <c r="AX1314" s="13" t="s">
        <v>76</v>
      </c>
      <c r="AY1314" s="248" t="s">
        <v>116</v>
      </c>
    </row>
    <row r="1315" s="14" customFormat="1">
      <c r="A1315" s="14"/>
      <c r="B1315" s="249"/>
      <c r="C1315" s="250"/>
      <c r="D1315" s="239" t="s">
        <v>196</v>
      </c>
      <c r="E1315" s="251" t="s">
        <v>1</v>
      </c>
      <c r="F1315" s="252" t="s">
        <v>201</v>
      </c>
      <c r="G1315" s="250"/>
      <c r="H1315" s="253">
        <v>1.3679999999999999</v>
      </c>
      <c r="I1315" s="254"/>
      <c r="J1315" s="250"/>
      <c r="K1315" s="250"/>
      <c r="L1315" s="255"/>
      <c r="M1315" s="256"/>
      <c r="N1315" s="257"/>
      <c r="O1315" s="257"/>
      <c r="P1315" s="257"/>
      <c r="Q1315" s="257"/>
      <c r="R1315" s="257"/>
      <c r="S1315" s="257"/>
      <c r="T1315" s="258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T1315" s="259" t="s">
        <v>196</v>
      </c>
      <c r="AU1315" s="259" t="s">
        <v>86</v>
      </c>
      <c r="AV1315" s="14" t="s">
        <v>126</v>
      </c>
      <c r="AW1315" s="14" t="s">
        <v>32</v>
      </c>
      <c r="AX1315" s="14" t="s">
        <v>81</v>
      </c>
      <c r="AY1315" s="259" t="s">
        <v>116</v>
      </c>
    </row>
    <row r="1316" s="2" customFormat="1" ht="14.4" customHeight="1">
      <c r="A1316" s="38"/>
      <c r="B1316" s="39"/>
      <c r="C1316" s="216" t="s">
        <v>1488</v>
      </c>
      <c r="D1316" s="216" t="s">
        <v>120</v>
      </c>
      <c r="E1316" s="217" t="s">
        <v>1489</v>
      </c>
      <c r="F1316" s="218" t="s">
        <v>1490</v>
      </c>
      <c r="G1316" s="219" t="s">
        <v>262</v>
      </c>
      <c r="H1316" s="220">
        <v>487.5</v>
      </c>
      <c r="I1316" s="221"/>
      <c r="J1316" s="222">
        <f>ROUND(I1316*H1316,2)</f>
        <v>0</v>
      </c>
      <c r="K1316" s="223"/>
      <c r="L1316" s="44"/>
      <c r="M1316" s="224" t="s">
        <v>1</v>
      </c>
      <c r="N1316" s="225" t="s">
        <v>41</v>
      </c>
      <c r="O1316" s="91"/>
      <c r="P1316" s="226">
        <f>O1316*H1316</f>
        <v>0</v>
      </c>
      <c r="Q1316" s="226">
        <v>0.10557</v>
      </c>
      <c r="R1316" s="226">
        <f>Q1316*H1316</f>
        <v>51.465375000000002</v>
      </c>
      <c r="S1316" s="226">
        <v>0</v>
      </c>
      <c r="T1316" s="227">
        <f>S1316*H1316</f>
        <v>0</v>
      </c>
      <c r="U1316" s="38"/>
      <c r="V1316" s="38"/>
      <c r="W1316" s="38"/>
      <c r="X1316" s="38"/>
      <c r="Y1316" s="38"/>
      <c r="Z1316" s="38"/>
      <c r="AA1316" s="38"/>
      <c r="AB1316" s="38"/>
      <c r="AC1316" s="38"/>
      <c r="AD1316" s="38"/>
      <c r="AE1316" s="38"/>
      <c r="AR1316" s="228" t="s">
        <v>126</v>
      </c>
      <c r="AT1316" s="228" t="s">
        <v>120</v>
      </c>
      <c r="AU1316" s="228" t="s">
        <v>86</v>
      </c>
      <c r="AY1316" s="17" t="s">
        <v>116</v>
      </c>
      <c r="BE1316" s="229">
        <f>IF(N1316="základní",J1316,0)</f>
        <v>0</v>
      </c>
      <c r="BF1316" s="229">
        <f>IF(N1316="snížená",J1316,0)</f>
        <v>0</v>
      </c>
      <c r="BG1316" s="229">
        <f>IF(N1316="zákl. přenesená",J1316,0)</f>
        <v>0</v>
      </c>
      <c r="BH1316" s="229">
        <f>IF(N1316="sníž. přenesená",J1316,0)</f>
        <v>0</v>
      </c>
      <c r="BI1316" s="229">
        <f>IF(N1316="nulová",J1316,0)</f>
        <v>0</v>
      </c>
      <c r="BJ1316" s="17" t="s">
        <v>81</v>
      </c>
      <c r="BK1316" s="229">
        <f>ROUND(I1316*H1316,2)</f>
        <v>0</v>
      </c>
      <c r="BL1316" s="17" t="s">
        <v>126</v>
      </c>
      <c r="BM1316" s="228" t="s">
        <v>1491</v>
      </c>
    </row>
    <row r="1317" s="13" customFormat="1">
      <c r="A1317" s="13"/>
      <c r="B1317" s="237"/>
      <c r="C1317" s="238"/>
      <c r="D1317" s="239" t="s">
        <v>196</v>
      </c>
      <c r="E1317" s="240" t="s">
        <v>1</v>
      </c>
      <c r="F1317" s="241" t="s">
        <v>1492</v>
      </c>
      <c r="G1317" s="238"/>
      <c r="H1317" s="242">
        <v>104.5</v>
      </c>
      <c r="I1317" s="243"/>
      <c r="J1317" s="238"/>
      <c r="K1317" s="238"/>
      <c r="L1317" s="244"/>
      <c r="M1317" s="245"/>
      <c r="N1317" s="246"/>
      <c r="O1317" s="246"/>
      <c r="P1317" s="246"/>
      <c r="Q1317" s="246"/>
      <c r="R1317" s="246"/>
      <c r="S1317" s="246"/>
      <c r="T1317" s="247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248" t="s">
        <v>196</v>
      </c>
      <c r="AU1317" s="248" t="s">
        <v>86</v>
      </c>
      <c r="AV1317" s="13" t="s">
        <v>86</v>
      </c>
      <c r="AW1317" s="13" t="s">
        <v>32</v>
      </c>
      <c r="AX1317" s="13" t="s">
        <v>76</v>
      </c>
      <c r="AY1317" s="248" t="s">
        <v>116</v>
      </c>
    </row>
    <row r="1318" s="13" customFormat="1">
      <c r="A1318" s="13"/>
      <c r="B1318" s="237"/>
      <c r="C1318" s="238"/>
      <c r="D1318" s="239" t="s">
        <v>196</v>
      </c>
      <c r="E1318" s="240" t="s">
        <v>1</v>
      </c>
      <c r="F1318" s="241" t="s">
        <v>1493</v>
      </c>
      <c r="G1318" s="238"/>
      <c r="H1318" s="242">
        <v>326.60000000000002</v>
      </c>
      <c r="I1318" s="243"/>
      <c r="J1318" s="238"/>
      <c r="K1318" s="238"/>
      <c r="L1318" s="244"/>
      <c r="M1318" s="245"/>
      <c r="N1318" s="246"/>
      <c r="O1318" s="246"/>
      <c r="P1318" s="246"/>
      <c r="Q1318" s="246"/>
      <c r="R1318" s="246"/>
      <c r="S1318" s="246"/>
      <c r="T1318" s="247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T1318" s="248" t="s">
        <v>196</v>
      </c>
      <c r="AU1318" s="248" t="s">
        <v>86</v>
      </c>
      <c r="AV1318" s="13" t="s">
        <v>86</v>
      </c>
      <c r="AW1318" s="13" t="s">
        <v>32</v>
      </c>
      <c r="AX1318" s="13" t="s">
        <v>76</v>
      </c>
      <c r="AY1318" s="248" t="s">
        <v>116</v>
      </c>
    </row>
    <row r="1319" s="13" customFormat="1">
      <c r="A1319" s="13"/>
      <c r="B1319" s="237"/>
      <c r="C1319" s="238"/>
      <c r="D1319" s="239" t="s">
        <v>196</v>
      </c>
      <c r="E1319" s="240" t="s">
        <v>1</v>
      </c>
      <c r="F1319" s="241" t="s">
        <v>1494</v>
      </c>
      <c r="G1319" s="238"/>
      <c r="H1319" s="242">
        <v>56.399999999999999</v>
      </c>
      <c r="I1319" s="243"/>
      <c r="J1319" s="238"/>
      <c r="K1319" s="238"/>
      <c r="L1319" s="244"/>
      <c r="M1319" s="245"/>
      <c r="N1319" s="246"/>
      <c r="O1319" s="246"/>
      <c r="P1319" s="246"/>
      <c r="Q1319" s="246"/>
      <c r="R1319" s="246"/>
      <c r="S1319" s="246"/>
      <c r="T1319" s="247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T1319" s="248" t="s">
        <v>196</v>
      </c>
      <c r="AU1319" s="248" t="s">
        <v>86</v>
      </c>
      <c r="AV1319" s="13" t="s">
        <v>86</v>
      </c>
      <c r="AW1319" s="13" t="s">
        <v>32</v>
      </c>
      <c r="AX1319" s="13" t="s">
        <v>76</v>
      </c>
      <c r="AY1319" s="248" t="s">
        <v>116</v>
      </c>
    </row>
    <row r="1320" s="14" customFormat="1">
      <c r="A1320" s="14"/>
      <c r="B1320" s="249"/>
      <c r="C1320" s="250"/>
      <c r="D1320" s="239" t="s">
        <v>196</v>
      </c>
      <c r="E1320" s="251" t="s">
        <v>1</v>
      </c>
      <c r="F1320" s="252" t="s">
        <v>201</v>
      </c>
      <c r="G1320" s="250"/>
      <c r="H1320" s="253">
        <v>487.5</v>
      </c>
      <c r="I1320" s="254"/>
      <c r="J1320" s="250"/>
      <c r="K1320" s="250"/>
      <c r="L1320" s="255"/>
      <c r="M1320" s="256"/>
      <c r="N1320" s="257"/>
      <c r="O1320" s="257"/>
      <c r="P1320" s="257"/>
      <c r="Q1320" s="257"/>
      <c r="R1320" s="257"/>
      <c r="S1320" s="257"/>
      <c r="T1320" s="258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T1320" s="259" t="s">
        <v>196</v>
      </c>
      <c r="AU1320" s="259" t="s">
        <v>86</v>
      </c>
      <c r="AV1320" s="14" t="s">
        <v>126</v>
      </c>
      <c r="AW1320" s="14" t="s">
        <v>32</v>
      </c>
      <c r="AX1320" s="14" t="s">
        <v>81</v>
      </c>
      <c r="AY1320" s="259" t="s">
        <v>116</v>
      </c>
    </row>
    <row r="1321" s="2" customFormat="1" ht="14.4" customHeight="1">
      <c r="A1321" s="38"/>
      <c r="B1321" s="39"/>
      <c r="C1321" s="216" t="s">
        <v>1495</v>
      </c>
      <c r="D1321" s="216" t="s">
        <v>120</v>
      </c>
      <c r="E1321" s="217" t="s">
        <v>1496</v>
      </c>
      <c r="F1321" s="218" t="s">
        <v>1497</v>
      </c>
      <c r="G1321" s="219" t="s">
        <v>262</v>
      </c>
      <c r="H1321" s="220">
        <v>197.5</v>
      </c>
      <c r="I1321" s="221"/>
      <c r="J1321" s="222">
        <f>ROUND(I1321*H1321,2)</f>
        <v>0</v>
      </c>
      <c r="K1321" s="223"/>
      <c r="L1321" s="44"/>
      <c r="M1321" s="224" t="s">
        <v>1</v>
      </c>
      <c r="N1321" s="225" t="s">
        <v>41</v>
      </c>
      <c r="O1321" s="91"/>
      <c r="P1321" s="226">
        <f>O1321*H1321</f>
        <v>0</v>
      </c>
      <c r="Q1321" s="226">
        <v>0.1173</v>
      </c>
      <c r="R1321" s="226">
        <f>Q1321*H1321</f>
        <v>23.16675</v>
      </c>
      <c r="S1321" s="226">
        <v>0</v>
      </c>
      <c r="T1321" s="227">
        <f>S1321*H1321</f>
        <v>0</v>
      </c>
      <c r="U1321" s="38"/>
      <c r="V1321" s="38"/>
      <c r="W1321" s="38"/>
      <c r="X1321" s="38"/>
      <c r="Y1321" s="38"/>
      <c r="Z1321" s="38"/>
      <c r="AA1321" s="38"/>
      <c r="AB1321" s="38"/>
      <c r="AC1321" s="38"/>
      <c r="AD1321" s="38"/>
      <c r="AE1321" s="38"/>
      <c r="AR1321" s="228" t="s">
        <v>126</v>
      </c>
      <c r="AT1321" s="228" t="s">
        <v>120</v>
      </c>
      <c r="AU1321" s="228" t="s">
        <v>86</v>
      </c>
      <c r="AY1321" s="17" t="s">
        <v>116</v>
      </c>
      <c r="BE1321" s="229">
        <f>IF(N1321="základní",J1321,0)</f>
        <v>0</v>
      </c>
      <c r="BF1321" s="229">
        <f>IF(N1321="snížená",J1321,0)</f>
        <v>0</v>
      </c>
      <c r="BG1321" s="229">
        <f>IF(N1321="zákl. přenesená",J1321,0)</f>
        <v>0</v>
      </c>
      <c r="BH1321" s="229">
        <f>IF(N1321="sníž. přenesená",J1321,0)</f>
        <v>0</v>
      </c>
      <c r="BI1321" s="229">
        <f>IF(N1321="nulová",J1321,0)</f>
        <v>0</v>
      </c>
      <c r="BJ1321" s="17" t="s">
        <v>81</v>
      </c>
      <c r="BK1321" s="229">
        <f>ROUND(I1321*H1321,2)</f>
        <v>0</v>
      </c>
      <c r="BL1321" s="17" t="s">
        <v>126</v>
      </c>
      <c r="BM1321" s="228" t="s">
        <v>1498</v>
      </c>
    </row>
    <row r="1322" s="13" customFormat="1">
      <c r="A1322" s="13"/>
      <c r="B1322" s="237"/>
      <c r="C1322" s="238"/>
      <c r="D1322" s="239" t="s">
        <v>196</v>
      </c>
      <c r="E1322" s="240" t="s">
        <v>1</v>
      </c>
      <c r="F1322" s="241" t="s">
        <v>1499</v>
      </c>
      <c r="G1322" s="238"/>
      <c r="H1322" s="242">
        <v>197.5</v>
      </c>
      <c r="I1322" s="243"/>
      <c r="J1322" s="238"/>
      <c r="K1322" s="238"/>
      <c r="L1322" s="244"/>
      <c r="M1322" s="245"/>
      <c r="N1322" s="246"/>
      <c r="O1322" s="246"/>
      <c r="P1322" s="246"/>
      <c r="Q1322" s="246"/>
      <c r="R1322" s="246"/>
      <c r="S1322" s="246"/>
      <c r="T1322" s="247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T1322" s="248" t="s">
        <v>196</v>
      </c>
      <c r="AU1322" s="248" t="s">
        <v>86</v>
      </c>
      <c r="AV1322" s="13" t="s">
        <v>86</v>
      </c>
      <c r="AW1322" s="13" t="s">
        <v>32</v>
      </c>
      <c r="AX1322" s="13" t="s">
        <v>81</v>
      </c>
      <c r="AY1322" s="248" t="s">
        <v>116</v>
      </c>
    </row>
    <row r="1323" s="2" customFormat="1" ht="24.15" customHeight="1">
      <c r="A1323" s="38"/>
      <c r="B1323" s="39"/>
      <c r="C1323" s="216" t="s">
        <v>1500</v>
      </c>
      <c r="D1323" s="216" t="s">
        <v>120</v>
      </c>
      <c r="E1323" s="217" t="s">
        <v>1501</v>
      </c>
      <c r="F1323" s="218" t="s">
        <v>1502</v>
      </c>
      <c r="G1323" s="219" t="s">
        <v>262</v>
      </c>
      <c r="H1323" s="220">
        <v>22.119</v>
      </c>
      <c r="I1323" s="221"/>
      <c r="J1323" s="222">
        <f>ROUND(I1323*H1323,2)</f>
        <v>0</v>
      </c>
      <c r="K1323" s="223"/>
      <c r="L1323" s="44"/>
      <c r="M1323" s="224" t="s">
        <v>1</v>
      </c>
      <c r="N1323" s="225" t="s">
        <v>41</v>
      </c>
      <c r="O1323" s="91"/>
      <c r="P1323" s="226">
        <f>O1323*H1323</f>
        <v>0</v>
      </c>
      <c r="Q1323" s="226">
        <v>0.1231</v>
      </c>
      <c r="R1323" s="226">
        <f>Q1323*H1323</f>
        <v>2.7228488999999998</v>
      </c>
      <c r="S1323" s="226">
        <v>0</v>
      </c>
      <c r="T1323" s="227">
        <f>S1323*H1323</f>
        <v>0</v>
      </c>
      <c r="U1323" s="38"/>
      <c r="V1323" s="38"/>
      <c r="W1323" s="38"/>
      <c r="X1323" s="38"/>
      <c r="Y1323" s="38"/>
      <c r="Z1323" s="38"/>
      <c r="AA1323" s="38"/>
      <c r="AB1323" s="38"/>
      <c r="AC1323" s="38"/>
      <c r="AD1323" s="38"/>
      <c r="AE1323" s="38"/>
      <c r="AR1323" s="228" t="s">
        <v>126</v>
      </c>
      <c r="AT1323" s="228" t="s">
        <v>120</v>
      </c>
      <c r="AU1323" s="228" t="s">
        <v>86</v>
      </c>
      <c r="AY1323" s="17" t="s">
        <v>116</v>
      </c>
      <c r="BE1323" s="229">
        <f>IF(N1323="základní",J1323,0)</f>
        <v>0</v>
      </c>
      <c r="BF1323" s="229">
        <f>IF(N1323="snížená",J1323,0)</f>
        <v>0</v>
      </c>
      <c r="BG1323" s="229">
        <f>IF(N1323="zákl. přenesená",J1323,0)</f>
        <v>0</v>
      </c>
      <c r="BH1323" s="229">
        <f>IF(N1323="sníž. přenesená",J1323,0)</f>
        <v>0</v>
      </c>
      <c r="BI1323" s="229">
        <f>IF(N1323="nulová",J1323,0)</f>
        <v>0</v>
      </c>
      <c r="BJ1323" s="17" t="s">
        <v>81</v>
      </c>
      <c r="BK1323" s="229">
        <f>ROUND(I1323*H1323,2)</f>
        <v>0</v>
      </c>
      <c r="BL1323" s="17" t="s">
        <v>126</v>
      </c>
      <c r="BM1323" s="228" t="s">
        <v>1503</v>
      </c>
    </row>
    <row r="1324" s="13" customFormat="1">
      <c r="A1324" s="13"/>
      <c r="B1324" s="237"/>
      <c r="C1324" s="238"/>
      <c r="D1324" s="239" t="s">
        <v>196</v>
      </c>
      <c r="E1324" s="240" t="s">
        <v>1</v>
      </c>
      <c r="F1324" s="241" t="s">
        <v>1504</v>
      </c>
      <c r="G1324" s="238"/>
      <c r="H1324" s="242">
        <v>2.0899999999999999</v>
      </c>
      <c r="I1324" s="243"/>
      <c r="J1324" s="238"/>
      <c r="K1324" s="238"/>
      <c r="L1324" s="244"/>
      <c r="M1324" s="245"/>
      <c r="N1324" s="246"/>
      <c r="O1324" s="246"/>
      <c r="P1324" s="246"/>
      <c r="Q1324" s="246"/>
      <c r="R1324" s="246"/>
      <c r="S1324" s="246"/>
      <c r="T1324" s="247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T1324" s="248" t="s">
        <v>196</v>
      </c>
      <c r="AU1324" s="248" t="s">
        <v>86</v>
      </c>
      <c r="AV1324" s="13" t="s">
        <v>86</v>
      </c>
      <c r="AW1324" s="13" t="s">
        <v>32</v>
      </c>
      <c r="AX1324" s="13" t="s">
        <v>76</v>
      </c>
      <c r="AY1324" s="248" t="s">
        <v>116</v>
      </c>
    </row>
    <row r="1325" s="13" customFormat="1">
      <c r="A1325" s="13"/>
      <c r="B1325" s="237"/>
      <c r="C1325" s="238"/>
      <c r="D1325" s="239" t="s">
        <v>196</v>
      </c>
      <c r="E1325" s="240" t="s">
        <v>1</v>
      </c>
      <c r="F1325" s="241" t="s">
        <v>1505</v>
      </c>
      <c r="G1325" s="238"/>
      <c r="H1325" s="242">
        <v>1.1399999999999999</v>
      </c>
      <c r="I1325" s="243"/>
      <c r="J1325" s="238"/>
      <c r="K1325" s="238"/>
      <c r="L1325" s="244"/>
      <c r="M1325" s="245"/>
      <c r="N1325" s="246"/>
      <c r="O1325" s="246"/>
      <c r="P1325" s="246"/>
      <c r="Q1325" s="246"/>
      <c r="R1325" s="246"/>
      <c r="S1325" s="246"/>
      <c r="T1325" s="247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248" t="s">
        <v>196</v>
      </c>
      <c r="AU1325" s="248" t="s">
        <v>86</v>
      </c>
      <c r="AV1325" s="13" t="s">
        <v>86</v>
      </c>
      <c r="AW1325" s="13" t="s">
        <v>32</v>
      </c>
      <c r="AX1325" s="13" t="s">
        <v>76</v>
      </c>
      <c r="AY1325" s="248" t="s">
        <v>116</v>
      </c>
    </row>
    <row r="1326" s="13" customFormat="1">
      <c r="A1326" s="13"/>
      <c r="B1326" s="237"/>
      <c r="C1326" s="238"/>
      <c r="D1326" s="239" t="s">
        <v>196</v>
      </c>
      <c r="E1326" s="240" t="s">
        <v>1</v>
      </c>
      <c r="F1326" s="241" t="s">
        <v>1506</v>
      </c>
      <c r="G1326" s="238"/>
      <c r="H1326" s="242">
        <v>0.79800000000000004</v>
      </c>
      <c r="I1326" s="243"/>
      <c r="J1326" s="238"/>
      <c r="K1326" s="238"/>
      <c r="L1326" s="244"/>
      <c r="M1326" s="245"/>
      <c r="N1326" s="246"/>
      <c r="O1326" s="246"/>
      <c r="P1326" s="246"/>
      <c r="Q1326" s="246"/>
      <c r="R1326" s="246"/>
      <c r="S1326" s="246"/>
      <c r="T1326" s="247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T1326" s="248" t="s">
        <v>196</v>
      </c>
      <c r="AU1326" s="248" t="s">
        <v>86</v>
      </c>
      <c r="AV1326" s="13" t="s">
        <v>86</v>
      </c>
      <c r="AW1326" s="13" t="s">
        <v>32</v>
      </c>
      <c r="AX1326" s="13" t="s">
        <v>76</v>
      </c>
      <c r="AY1326" s="248" t="s">
        <v>116</v>
      </c>
    </row>
    <row r="1327" s="13" customFormat="1">
      <c r="A1327" s="13"/>
      <c r="B1327" s="237"/>
      <c r="C1327" s="238"/>
      <c r="D1327" s="239" t="s">
        <v>196</v>
      </c>
      <c r="E1327" s="240" t="s">
        <v>1</v>
      </c>
      <c r="F1327" s="241" t="s">
        <v>1507</v>
      </c>
      <c r="G1327" s="238"/>
      <c r="H1327" s="242">
        <v>2.3940000000000001</v>
      </c>
      <c r="I1327" s="243"/>
      <c r="J1327" s="238"/>
      <c r="K1327" s="238"/>
      <c r="L1327" s="244"/>
      <c r="M1327" s="245"/>
      <c r="N1327" s="246"/>
      <c r="O1327" s="246"/>
      <c r="P1327" s="246"/>
      <c r="Q1327" s="246"/>
      <c r="R1327" s="246"/>
      <c r="S1327" s="246"/>
      <c r="T1327" s="247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T1327" s="248" t="s">
        <v>196</v>
      </c>
      <c r="AU1327" s="248" t="s">
        <v>86</v>
      </c>
      <c r="AV1327" s="13" t="s">
        <v>86</v>
      </c>
      <c r="AW1327" s="13" t="s">
        <v>32</v>
      </c>
      <c r="AX1327" s="13" t="s">
        <v>76</v>
      </c>
      <c r="AY1327" s="248" t="s">
        <v>116</v>
      </c>
    </row>
    <row r="1328" s="13" customFormat="1">
      <c r="A1328" s="13"/>
      <c r="B1328" s="237"/>
      <c r="C1328" s="238"/>
      <c r="D1328" s="239" t="s">
        <v>196</v>
      </c>
      <c r="E1328" s="240" t="s">
        <v>1</v>
      </c>
      <c r="F1328" s="241" t="s">
        <v>1508</v>
      </c>
      <c r="G1328" s="238"/>
      <c r="H1328" s="242">
        <v>1.5389999999999999</v>
      </c>
      <c r="I1328" s="243"/>
      <c r="J1328" s="238"/>
      <c r="K1328" s="238"/>
      <c r="L1328" s="244"/>
      <c r="M1328" s="245"/>
      <c r="N1328" s="246"/>
      <c r="O1328" s="246"/>
      <c r="P1328" s="246"/>
      <c r="Q1328" s="246"/>
      <c r="R1328" s="246"/>
      <c r="S1328" s="246"/>
      <c r="T1328" s="247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T1328" s="248" t="s">
        <v>196</v>
      </c>
      <c r="AU1328" s="248" t="s">
        <v>86</v>
      </c>
      <c r="AV1328" s="13" t="s">
        <v>86</v>
      </c>
      <c r="AW1328" s="13" t="s">
        <v>32</v>
      </c>
      <c r="AX1328" s="13" t="s">
        <v>76</v>
      </c>
      <c r="AY1328" s="248" t="s">
        <v>116</v>
      </c>
    </row>
    <row r="1329" s="13" customFormat="1">
      <c r="A1329" s="13"/>
      <c r="B1329" s="237"/>
      <c r="C1329" s="238"/>
      <c r="D1329" s="239" t="s">
        <v>196</v>
      </c>
      <c r="E1329" s="240" t="s">
        <v>1</v>
      </c>
      <c r="F1329" s="241" t="s">
        <v>1509</v>
      </c>
      <c r="G1329" s="238"/>
      <c r="H1329" s="242">
        <v>1.71</v>
      </c>
      <c r="I1329" s="243"/>
      <c r="J1329" s="238"/>
      <c r="K1329" s="238"/>
      <c r="L1329" s="244"/>
      <c r="M1329" s="245"/>
      <c r="N1329" s="246"/>
      <c r="O1329" s="246"/>
      <c r="P1329" s="246"/>
      <c r="Q1329" s="246"/>
      <c r="R1329" s="246"/>
      <c r="S1329" s="246"/>
      <c r="T1329" s="247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T1329" s="248" t="s">
        <v>196</v>
      </c>
      <c r="AU1329" s="248" t="s">
        <v>86</v>
      </c>
      <c r="AV1329" s="13" t="s">
        <v>86</v>
      </c>
      <c r="AW1329" s="13" t="s">
        <v>32</v>
      </c>
      <c r="AX1329" s="13" t="s">
        <v>76</v>
      </c>
      <c r="AY1329" s="248" t="s">
        <v>116</v>
      </c>
    </row>
    <row r="1330" s="13" customFormat="1">
      <c r="A1330" s="13"/>
      <c r="B1330" s="237"/>
      <c r="C1330" s="238"/>
      <c r="D1330" s="239" t="s">
        <v>196</v>
      </c>
      <c r="E1330" s="240" t="s">
        <v>1</v>
      </c>
      <c r="F1330" s="241" t="s">
        <v>1510</v>
      </c>
      <c r="G1330" s="238"/>
      <c r="H1330" s="242">
        <v>0.65200000000000002</v>
      </c>
      <c r="I1330" s="243"/>
      <c r="J1330" s="238"/>
      <c r="K1330" s="238"/>
      <c r="L1330" s="244"/>
      <c r="M1330" s="245"/>
      <c r="N1330" s="246"/>
      <c r="O1330" s="246"/>
      <c r="P1330" s="246"/>
      <c r="Q1330" s="246"/>
      <c r="R1330" s="246"/>
      <c r="S1330" s="246"/>
      <c r="T1330" s="247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T1330" s="248" t="s">
        <v>196</v>
      </c>
      <c r="AU1330" s="248" t="s">
        <v>86</v>
      </c>
      <c r="AV1330" s="13" t="s">
        <v>86</v>
      </c>
      <c r="AW1330" s="13" t="s">
        <v>32</v>
      </c>
      <c r="AX1330" s="13" t="s">
        <v>76</v>
      </c>
      <c r="AY1330" s="248" t="s">
        <v>116</v>
      </c>
    </row>
    <row r="1331" s="13" customFormat="1">
      <c r="A1331" s="13"/>
      <c r="B1331" s="237"/>
      <c r="C1331" s="238"/>
      <c r="D1331" s="239" t="s">
        <v>196</v>
      </c>
      <c r="E1331" s="240" t="s">
        <v>1</v>
      </c>
      <c r="F1331" s="241" t="s">
        <v>1509</v>
      </c>
      <c r="G1331" s="238"/>
      <c r="H1331" s="242">
        <v>1.71</v>
      </c>
      <c r="I1331" s="243"/>
      <c r="J1331" s="238"/>
      <c r="K1331" s="238"/>
      <c r="L1331" s="244"/>
      <c r="M1331" s="245"/>
      <c r="N1331" s="246"/>
      <c r="O1331" s="246"/>
      <c r="P1331" s="246"/>
      <c r="Q1331" s="246"/>
      <c r="R1331" s="246"/>
      <c r="S1331" s="246"/>
      <c r="T1331" s="247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T1331" s="248" t="s">
        <v>196</v>
      </c>
      <c r="AU1331" s="248" t="s">
        <v>86</v>
      </c>
      <c r="AV1331" s="13" t="s">
        <v>86</v>
      </c>
      <c r="AW1331" s="13" t="s">
        <v>32</v>
      </c>
      <c r="AX1331" s="13" t="s">
        <v>76</v>
      </c>
      <c r="AY1331" s="248" t="s">
        <v>116</v>
      </c>
    </row>
    <row r="1332" s="13" customFormat="1">
      <c r="A1332" s="13"/>
      <c r="B1332" s="237"/>
      <c r="C1332" s="238"/>
      <c r="D1332" s="239" t="s">
        <v>196</v>
      </c>
      <c r="E1332" s="240" t="s">
        <v>1</v>
      </c>
      <c r="F1332" s="241" t="s">
        <v>1510</v>
      </c>
      <c r="G1332" s="238"/>
      <c r="H1332" s="242">
        <v>0.65200000000000002</v>
      </c>
      <c r="I1332" s="243"/>
      <c r="J1332" s="238"/>
      <c r="K1332" s="238"/>
      <c r="L1332" s="244"/>
      <c r="M1332" s="245"/>
      <c r="N1332" s="246"/>
      <c r="O1332" s="246"/>
      <c r="P1332" s="246"/>
      <c r="Q1332" s="246"/>
      <c r="R1332" s="246"/>
      <c r="S1332" s="246"/>
      <c r="T1332" s="247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T1332" s="248" t="s">
        <v>196</v>
      </c>
      <c r="AU1332" s="248" t="s">
        <v>86</v>
      </c>
      <c r="AV1332" s="13" t="s">
        <v>86</v>
      </c>
      <c r="AW1332" s="13" t="s">
        <v>32</v>
      </c>
      <c r="AX1332" s="13" t="s">
        <v>76</v>
      </c>
      <c r="AY1332" s="248" t="s">
        <v>116</v>
      </c>
    </row>
    <row r="1333" s="13" customFormat="1">
      <c r="A1333" s="13"/>
      <c r="B1333" s="237"/>
      <c r="C1333" s="238"/>
      <c r="D1333" s="239" t="s">
        <v>196</v>
      </c>
      <c r="E1333" s="240" t="s">
        <v>1</v>
      </c>
      <c r="F1333" s="241" t="s">
        <v>1511</v>
      </c>
      <c r="G1333" s="238"/>
      <c r="H1333" s="242">
        <v>2.2799999999999998</v>
      </c>
      <c r="I1333" s="243"/>
      <c r="J1333" s="238"/>
      <c r="K1333" s="238"/>
      <c r="L1333" s="244"/>
      <c r="M1333" s="245"/>
      <c r="N1333" s="246"/>
      <c r="O1333" s="246"/>
      <c r="P1333" s="246"/>
      <c r="Q1333" s="246"/>
      <c r="R1333" s="246"/>
      <c r="S1333" s="246"/>
      <c r="T1333" s="247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T1333" s="248" t="s">
        <v>196</v>
      </c>
      <c r="AU1333" s="248" t="s">
        <v>86</v>
      </c>
      <c r="AV1333" s="13" t="s">
        <v>86</v>
      </c>
      <c r="AW1333" s="13" t="s">
        <v>32</v>
      </c>
      <c r="AX1333" s="13" t="s">
        <v>76</v>
      </c>
      <c r="AY1333" s="248" t="s">
        <v>116</v>
      </c>
    </row>
    <row r="1334" s="13" customFormat="1">
      <c r="A1334" s="13"/>
      <c r="B1334" s="237"/>
      <c r="C1334" s="238"/>
      <c r="D1334" s="239" t="s">
        <v>196</v>
      </c>
      <c r="E1334" s="240" t="s">
        <v>1</v>
      </c>
      <c r="F1334" s="241" t="s">
        <v>1510</v>
      </c>
      <c r="G1334" s="238"/>
      <c r="H1334" s="242">
        <v>0.65200000000000002</v>
      </c>
      <c r="I1334" s="243"/>
      <c r="J1334" s="238"/>
      <c r="K1334" s="238"/>
      <c r="L1334" s="244"/>
      <c r="M1334" s="245"/>
      <c r="N1334" s="246"/>
      <c r="O1334" s="246"/>
      <c r="P1334" s="246"/>
      <c r="Q1334" s="246"/>
      <c r="R1334" s="246"/>
      <c r="S1334" s="246"/>
      <c r="T1334" s="247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T1334" s="248" t="s">
        <v>196</v>
      </c>
      <c r="AU1334" s="248" t="s">
        <v>86</v>
      </c>
      <c r="AV1334" s="13" t="s">
        <v>86</v>
      </c>
      <c r="AW1334" s="13" t="s">
        <v>32</v>
      </c>
      <c r="AX1334" s="13" t="s">
        <v>76</v>
      </c>
      <c r="AY1334" s="248" t="s">
        <v>116</v>
      </c>
    </row>
    <row r="1335" s="13" customFormat="1">
      <c r="A1335" s="13"/>
      <c r="B1335" s="237"/>
      <c r="C1335" s="238"/>
      <c r="D1335" s="239" t="s">
        <v>196</v>
      </c>
      <c r="E1335" s="240" t="s">
        <v>1</v>
      </c>
      <c r="F1335" s="241" t="s">
        <v>1511</v>
      </c>
      <c r="G1335" s="238"/>
      <c r="H1335" s="242">
        <v>2.2799999999999998</v>
      </c>
      <c r="I1335" s="243"/>
      <c r="J1335" s="238"/>
      <c r="K1335" s="238"/>
      <c r="L1335" s="244"/>
      <c r="M1335" s="245"/>
      <c r="N1335" s="246"/>
      <c r="O1335" s="246"/>
      <c r="P1335" s="246"/>
      <c r="Q1335" s="246"/>
      <c r="R1335" s="246"/>
      <c r="S1335" s="246"/>
      <c r="T1335" s="247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T1335" s="248" t="s">
        <v>196</v>
      </c>
      <c r="AU1335" s="248" t="s">
        <v>86</v>
      </c>
      <c r="AV1335" s="13" t="s">
        <v>86</v>
      </c>
      <c r="AW1335" s="13" t="s">
        <v>32</v>
      </c>
      <c r="AX1335" s="13" t="s">
        <v>76</v>
      </c>
      <c r="AY1335" s="248" t="s">
        <v>116</v>
      </c>
    </row>
    <row r="1336" s="13" customFormat="1">
      <c r="A1336" s="13"/>
      <c r="B1336" s="237"/>
      <c r="C1336" s="238"/>
      <c r="D1336" s="239" t="s">
        <v>196</v>
      </c>
      <c r="E1336" s="240" t="s">
        <v>1</v>
      </c>
      <c r="F1336" s="241" t="s">
        <v>1510</v>
      </c>
      <c r="G1336" s="238"/>
      <c r="H1336" s="242">
        <v>0.65200000000000002</v>
      </c>
      <c r="I1336" s="243"/>
      <c r="J1336" s="238"/>
      <c r="K1336" s="238"/>
      <c r="L1336" s="244"/>
      <c r="M1336" s="245"/>
      <c r="N1336" s="246"/>
      <c r="O1336" s="246"/>
      <c r="P1336" s="246"/>
      <c r="Q1336" s="246"/>
      <c r="R1336" s="246"/>
      <c r="S1336" s="246"/>
      <c r="T1336" s="247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T1336" s="248" t="s">
        <v>196</v>
      </c>
      <c r="AU1336" s="248" t="s">
        <v>86</v>
      </c>
      <c r="AV1336" s="13" t="s">
        <v>86</v>
      </c>
      <c r="AW1336" s="13" t="s">
        <v>32</v>
      </c>
      <c r="AX1336" s="13" t="s">
        <v>76</v>
      </c>
      <c r="AY1336" s="248" t="s">
        <v>116</v>
      </c>
    </row>
    <row r="1337" s="13" customFormat="1">
      <c r="A1337" s="13"/>
      <c r="B1337" s="237"/>
      <c r="C1337" s="238"/>
      <c r="D1337" s="239" t="s">
        <v>196</v>
      </c>
      <c r="E1337" s="240" t="s">
        <v>1</v>
      </c>
      <c r="F1337" s="241" t="s">
        <v>1512</v>
      </c>
      <c r="G1337" s="238"/>
      <c r="H1337" s="242">
        <v>0.27600000000000002</v>
      </c>
      <c r="I1337" s="243"/>
      <c r="J1337" s="238"/>
      <c r="K1337" s="238"/>
      <c r="L1337" s="244"/>
      <c r="M1337" s="245"/>
      <c r="N1337" s="246"/>
      <c r="O1337" s="246"/>
      <c r="P1337" s="246"/>
      <c r="Q1337" s="246"/>
      <c r="R1337" s="246"/>
      <c r="S1337" s="246"/>
      <c r="T1337" s="247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T1337" s="248" t="s">
        <v>196</v>
      </c>
      <c r="AU1337" s="248" t="s">
        <v>86</v>
      </c>
      <c r="AV1337" s="13" t="s">
        <v>86</v>
      </c>
      <c r="AW1337" s="13" t="s">
        <v>32</v>
      </c>
      <c r="AX1337" s="13" t="s">
        <v>76</v>
      </c>
      <c r="AY1337" s="248" t="s">
        <v>116</v>
      </c>
    </row>
    <row r="1338" s="13" customFormat="1">
      <c r="A1338" s="13"/>
      <c r="B1338" s="237"/>
      <c r="C1338" s="238"/>
      <c r="D1338" s="239" t="s">
        <v>196</v>
      </c>
      <c r="E1338" s="240" t="s">
        <v>1</v>
      </c>
      <c r="F1338" s="241" t="s">
        <v>1513</v>
      </c>
      <c r="G1338" s="238"/>
      <c r="H1338" s="242">
        <v>0.45200000000000001</v>
      </c>
      <c r="I1338" s="243"/>
      <c r="J1338" s="238"/>
      <c r="K1338" s="238"/>
      <c r="L1338" s="244"/>
      <c r="M1338" s="245"/>
      <c r="N1338" s="246"/>
      <c r="O1338" s="246"/>
      <c r="P1338" s="246"/>
      <c r="Q1338" s="246"/>
      <c r="R1338" s="246"/>
      <c r="S1338" s="246"/>
      <c r="T1338" s="247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T1338" s="248" t="s">
        <v>196</v>
      </c>
      <c r="AU1338" s="248" t="s">
        <v>86</v>
      </c>
      <c r="AV1338" s="13" t="s">
        <v>86</v>
      </c>
      <c r="AW1338" s="13" t="s">
        <v>32</v>
      </c>
      <c r="AX1338" s="13" t="s">
        <v>76</v>
      </c>
      <c r="AY1338" s="248" t="s">
        <v>116</v>
      </c>
    </row>
    <row r="1339" s="13" customFormat="1">
      <c r="A1339" s="13"/>
      <c r="B1339" s="237"/>
      <c r="C1339" s="238"/>
      <c r="D1339" s="239" t="s">
        <v>196</v>
      </c>
      <c r="E1339" s="240" t="s">
        <v>1</v>
      </c>
      <c r="F1339" s="241" t="s">
        <v>1514</v>
      </c>
      <c r="G1339" s="238"/>
      <c r="H1339" s="242">
        <v>0.90400000000000003</v>
      </c>
      <c r="I1339" s="243"/>
      <c r="J1339" s="238"/>
      <c r="K1339" s="238"/>
      <c r="L1339" s="244"/>
      <c r="M1339" s="245"/>
      <c r="N1339" s="246"/>
      <c r="O1339" s="246"/>
      <c r="P1339" s="246"/>
      <c r="Q1339" s="246"/>
      <c r="R1339" s="246"/>
      <c r="S1339" s="246"/>
      <c r="T1339" s="247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248" t="s">
        <v>196</v>
      </c>
      <c r="AU1339" s="248" t="s">
        <v>86</v>
      </c>
      <c r="AV1339" s="13" t="s">
        <v>86</v>
      </c>
      <c r="AW1339" s="13" t="s">
        <v>32</v>
      </c>
      <c r="AX1339" s="13" t="s">
        <v>76</v>
      </c>
      <c r="AY1339" s="248" t="s">
        <v>116</v>
      </c>
    </row>
    <row r="1340" s="13" customFormat="1">
      <c r="A1340" s="13"/>
      <c r="B1340" s="237"/>
      <c r="C1340" s="238"/>
      <c r="D1340" s="239" t="s">
        <v>196</v>
      </c>
      <c r="E1340" s="240" t="s">
        <v>1</v>
      </c>
      <c r="F1340" s="241" t="s">
        <v>1515</v>
      </c>
      <c r="G1340" s="238"/>
      <c r="H1340" s="242">
        <v>1.254</v>
      </c>
      <c r="I1340" s="243"/>
      <c r="J1340" s="238"/>
      <c r="K1340" s="238"/>
      <c r="L1340" s="244"/>
      <c r="M1340" s="245"/>
      <c r="N1340" s="246"/>
      <c r="O1340" s="246"/>
      <c r="P1340" s="246"/>
      <c r="Q1340" s="246"/>
      <c r="R1340" s="246"/>
      <c r="S1340" s="246"/>
      <c r="T1340" s="247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T1340" s="248" t="s">
        <v>196</v>
      </c>
      <c r="AU1340" s="248" t="s">
        <v>86</v>
      </c>
      <c r="AV1340" s="13" t="s">
        <v>86</v>
      </c>
      <c r="AW1340" s="13" t="s">
        <v>32</v>
      </c>
      <c r="AX1340" s="13" t="s">
        <v>76</v>
      </c>
      <c r="AY1340" s="248" t="s">
        <v>116</v>
      </c>
    </row>
    <row r="1341" s="13" customFormat="1">
      <c r="A1341" s="13"/>
      <c r="B1341" s="237"/>
      <c r="C1341" s="238"/>
      <c r="D1341" s="239" t="s">
        <v>196</v>
      </c>
      <c r="E1341" s="240" t="s">
        <v>1</v>
      </c>
      <c r="F1341" s="241" t="s">
        <v>1516</v>
      </c>
      <c r="G1341" s="238"/>
      <c r="H1341" s="242">
        <v>0.26600000000000001</v>
      </c>
      <c r="I1341" s="243"/>
      <c r="J1341" s="238"/>
      <c r="K1341" s="238"/>
      <c r="L1341" s="244"/>
      <c r="M1341" s="245"/>
      <c r="N1341" s="246"/>
      <c r="O1341" s="246"/>
      <c r="P1341" s="246"/>
      <c r="Q1341" s="246"/>
      <c r="R1341" s="246"/>
      <c r="S1341" s="246"/>
      <c r="T1341" s="247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T1341" s="248" t="s">
        <v>196</v>
      </c>
      <c r="AU1341" s="248" t="s">
        <v>86</v>
      </c>
      <c r="AV1341" s="13" t="s">
        <v>86</v>
      </c>
      <c r="AW1341" s="13" t="s">
        <v>32</v>
      </c>
      <c r="AX1341" s="13" t="s">
        <v>76</v>
      </c>
      <c r="AY1341" s="248" t="s">
        <v>116</v>
      </c>
    </row>
    <row r="1342" s="13" customFormat="1">
      <c r="A1342" s="13"/>
      <c r="B1342" s="237"/>
      <c r="C1342" s="238"/>
      <c r="D1342" s="239" t="s">
        <v>196</v>
      </c>
      <c r="E1342" s="240" t="s">
        <v>1</v>
      </c>
      <c r="F1342" s="241" t="s">
        <v>1517</v>
      </c>
      <c r="G1342" s="238"/>
      <c r="H1342" s="242">
        <v>0.41799999999999998</v>
      </c>
      <c r="I1342" s="243"/>
      <c r="J1342" s="238"/>
      <c r="K1342" s="238"/>
      <c r="L1342" s="244"/>
      <c r="M1342" s="245"/>
      <c r="N1342" s="246"/>
      <c r="O1342" s="246"/>
      <c r="P1342" s="246"/>
      <c r="Q1342" s="246"/>
      <c r="R1342" s="246"/>
      <c r="S1342" s="246"/>
      <c r="T1342" s="247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T1342" s="248" t="s">
        <v>196</v>
      </c>
      <c r="AU1342" s="248" t="s">
        <v>86</v>
      </c>
      <c r="AV1342" s="13" t="s">
        <v>86</v>
      </c>
      <c r="AW1342" s="13" t="s">
        <v>32</v>
      </c>
      <c r="AX1342" s="13" t="s">
        <v>76</v>
      </c>
      <c r="AY1342" s="248" t="s">
        <v>116</v>
      </c>
    </row>
    <row r="1343" s="14" customFormat="1">
      <c r="A1343" s="14"/>
      <c r="B1343" s="249"/>
      <c r="C1343" s="250"/>
      <c r="D1343" s="239" t="s">
        <v>196</v>
      </c>
      <c r="E1343" s="251" t="s">
        <v>1</v>
      </c>
      <c r="F1343" s="252" t="s">
        <v>201</v>
      </c>
      <c r="G1343" s="250"/>
      <c r="H1343" s="253">
        <v>22.119</v>
      </c>
      <c r="I1343" s="254"/>
      <c r="J1343" s="250"/>
      <c r="K1343" s="250"/>
      <c r="L1343" s="255"/>
      <c r="M1343" s="256"/>
      <c r="N1343" s="257"/>
      <c r="O1343" s="257"/>
      <c r="P1343" s="257"/>
      <c r="Q1343" s="257"/>
      <c r="R1343" s="257"/>
      <c r="S1343" s="257"/>
      <c r="T1343" s="258"/>
      <c r="U1343" s="14"/>
      <c r="V1343" s="14"/>
      <c r="W1343" s="14"/>
      <c r="X1343" s="14"/>
      <c r="Y1343" s="14"/>
      <c r="Z1343" s="14"/>
      <c r="AA1343" s="14"/>
      <c r="AB1343" s="14"/>
      <c r="AC1343" s="14"/>
      <c r="AD1343" s="14"/>
      <c r="AE1343" s="14"/>
      <c r="AT1343" s="259" t="s">
        <v>196</v>
      </c>
      <c r="AU1343" s="259" t="s">
        <v>86</v>
      </c>
      <c r="AV1343" s="14" t="s">
        <v>126</v>
      </c>
      <c r="AW1343" s="14" t="s">
        <v>32</v>
      </c>
      <c r="AX1343" s="14" t="s">
        <v>81</v>
      </c>
      <c r="AY1343" s="259" t="s">
        <v>116</v>
      </c>
    </row>
    <row r="1344" s="2" customFormat="1" ht="14.4" customHeight="1">
      <c r="A1344" s="38"/>
      <c r="B1344" s="39"/>
      <c r="C1344" s="216" t="s">
        <v>1518</v>
      </c>
      <c r="D1344" s="216" t="s">
        <v>120</v>
      </c>
      <c r="E1344" s="217" t="s">
        <v>1519</v>
      </c>
      <c r="F1344" s="218" t="s">
        <v>1520</v>
      </c>
      <c r="G1344" s="219" t="s">
        <v>262</v>
      </c>
      <c r="H1344" s="220">
        <v>246.362</v>
      </c>
      <c r="I1344" s="221"/>
      <c r="J1344" s="222">
        <f>ROUND(I1344*H1344,2)</f>
        <v>0</v>
      </c>
      <c r="K1344" s="223"/>
      <c r="L1344" s="44"/>
      <c r="M1344" s="224" t="s">
        <v>1</v>
      </c>
      <c r="N1344" s="225" t="s">
        <v>41</v>
      </c>
      <c r="O1344" s="91"/>
      <c r="P1344" s="226">
        <f>O1344*H1344</f>
        <v>0</v>
      </c>
      <c r="Q1344" s="226">
        <v>0.067019999999999996</v>
      </c>
      <c r="R1344" s="226">
        <f>Q1344*H1344</f>
        <v>16.511181239999999</v>
      </c>
      <c r="S1344" s="226">
        <v>0</v>
      </c>
      <c r="T1344" s="227">
        <f>S1344*H1344</f>
        <v>0</v>
      </c>
      <c r="U1344" s="38"/>
      <c r="V1344" s="38"/>
      <c r="W1344" s="38"/>
      <c r="X1344" s="38"/>
      <c r="Y1344" s="38"/>
      <c r="Z1344" s="38"/>
      <c r="AA1344" s="38"/>
      <c r="AB1344" s="38"/>
      <c r="AC1344" s="38"/>
      <c r="AD1344" s="38"/>
      <c r="AE1344" s="38"/>
      <c r="AR1344" s="228" t="s">
        <v>126</v>
      </c>
      <c r="AT1344" s="228" t="s">
        <v>120</v>
      </c>
      <c r="AU1344" s="228" t="s">
        <v>86</v>
      </c>
      <c r="AY1344" s="17" t="s">
        <v>116</v>
      </c>
      <c r="BE1344" s="229">
        <f>IF(N1344="základní",J1344,0)</f>
        <v>0</v>
      </c>
      <c r="BF1344" s="229">
        <f>IF(N1344="snížená",J1344,0)</f>
        <v>0</v>
      </c>
      <c r="BG1344" s="229">
        <f>IF(N1344="zákl. přenesená",J1344,0)</f>
        <v>0</v>
      </c>
      <c r="BH1344" s="229">
        <f>IF(N1344="sníž. přenesená",J1344,0)</f>
        <v>0</v>
      </c>
      <c r="BI1344" s="229">
        <f>IF(N1344="nulová",J1344,0)</f>
        <v>0</v>
      </c>
      <c r="BJ1344" s="17" t="s">
        <v>81</v>
      </c>
      <c r="BK1344" s="229">
        <f>ROUND(I1344*H1344,2)</f>
        <v>0</v>
      </c>
      <c r="BL1344" s="17" t="s">
        <v>126</v>
      </c>
      <c r="BM1344" s="228" t="s">
        <v>1521</v>
      </c>
    </row>
    <row r="1345" s="2" customFormat="1" ht="24.15" customHeight="1">
      <c r="A1345" s="38"/>
      <c r="B1345" s="39"/>
      <c r="C1345" s="216" t="s">
        <v>1522</v>
      </c>
      <c r="D1345" s="216" t="s">
        <v>120</v>
      </c>
      <c r="E1345" s="217" t="s">
        <v>1523</v>
      </c>
      <c r="F1345" s="218" t="s">
        <v>1524</v>
      </c>
      <c r="G1345" s="219" t="s">
        <v>194</v>
      </c>
      <c r="H1345" s="220">
        <v>22.177</v>
      </c>
      <c r="I1345" s="221"/>
      <c r="J1345" s="222">
        <f>ROUND(I1345*H1345,2)</f>
        <v>0</v>
      </c>
      <c r="K1345" s="223"/>
      <c r="L1345" s="44"/>
      <c r="M1345" s="224" t="s">
        <v>1</v>
      </c>
      <c r="N1345" s="225" t="s">
        <v>41</v>
      </c>
      <c r="O1345" s="91"/>
      <c r="P1345" s="226">
        <f>O1345*H1345</f>
        <v>0</v>
      </c>
      <c r="Q1345" s="226">
        <v>2.1600000000000001</v>
      </c>
      <c r="R1345" s="226">
        <f>Q1345*H1345</f>
        <v>47.902320000000003</v>
      </c>
      <c r="S1345" s="226">
        <v>0</v>
      </c>
      <c r="T1345" s="227">
        <f>S1345*H1345</f>
        <v>0</v>
      </c>
      <c r="U1345" s="38"/>
      <c r="V1345" s="38"/>
      <c r="W1345" s="38"/>
      <c r="X1345" s="38"/>
      <c r="Y1345" s="38"/>
      <c r="Z1345" s="38"/>
      <c r="AA1345" s="38"/>
      <c r="AB1345" s="38"/>
      <c r="AC1345" s="38"/>
      <c r="AD1345" s="38"/>
      <c r="AE1345" s="38"/>
      <c r="AR1345" s="228" t="s">
        <v>126</v>
      </c>
      <c r="AT1345" s="228" t="s">
        <v>120</v>
      </c>
      <c r="AU1345" s="228" t="s">
        <v>86</v>
      </c>
      <c r="AY1345" s="17" t="s">
        <v>116</v>
      </c>
      <c r="BE1345" s="229">
        <f>IF(N1345="základní",J1345,0)</f>
        <v>0</v>
      </c>
      <c r="BF1345" s="229">
        <f>IF(N1345="snížená",J1345,0)</f>
        <v>0</v>
      </c>
      <c r="BG1345" s="229">
        <f>IF(N1345="zákl. přenesená",J1345,0)</f>
        <v>0</v>
      </c>
      <c r="BH1345" s="229">
        <f>IF(N1345="sníž. přenesená",J1345,0)</f>
        <v>0</v>
      </c>
      <c r="BI1345" s="229">
        <f>IF(N1345="nulová",J1345,0)</f>
        <v>0</v>
      </c>
      <c r="BJ1345" s="17" t="s">
        <v>81</v>
      </c>
      <c r="BK1345" s="229">
        <f>ROUND(I1345*H1345,2)</f>
        <v>0</v>
      </c>
      <c r="BL1345" s="17" t="s">
        <v>126</v>
      </c>
      <c r="BM1345" s="228" t="s">
        <v>1525</v>
      </c>
    </row>
    <row r="1346" s="13" customFormat="1">
      <c r="A1346" s="13"/>
      <c r="B1346" s="237"/>
      <c r="C1346" s="238"/>
      <c r="D1346" s="239" t="s">
        <v>196</v>
      </c>
      <c r="E1346" s="240" t="s">
        <v>1</v>
      </c>
      <c r="F1346" s="241" t="s">
        <v>1526</v>
      </c>
      <c r="G1346" s="238"/>
      <c r="H1346" s="242">
        <v>22.177</v>
      </c>
      <c r="I1346" s="243"/>
      <c r="J1346" s="238"/>
      <c r="K1346" s="238"/>
      <c r="L1346" s="244"/>
      <c r="M1346" s="245"/>
      <c r="N1346" s="246"/>
      <c r="O1346" s="246"/>
      <c r="P1346" s="246"/>
      <c r="Q1346" s="246"/>
      <c r="R1346" s="246"/>
      <c r="S1346" s="246"/>
      <c r="T1346" s="247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T1346" s="248" t="s">
        <v>196</v>
      </c>
      <c r="AU1346" s="248" t="s">
        <v>86</v>
      </c>
      <c r="AV1346" s="13" t="s">
        <v>86</v>
      </c>
      <c r="AW1346" s="13" t="s">
        <v>32</v>
      </c>
      <c r="AX1346" s="13" t="s">
        <v>81</v>
      </c>
      <c r="AY1346" s="248" t="s">
        <v>116</v>
      </c>
    </row>
    <row r="1347" s="2" customFormat="1" ht="24.15" customHeight="1">
      <c r="A1347" s="38"/>
      <c r="B1347" s="39"/>
      <c r="C1347" s="216" t="s">
        <v>1527</v>
      </c>
      <c r="D1347" s="216" t="s">
        <v>120</v>
      </c>
      <c r="E1347" s="217" t="s">
        <v>1528</v>
      </c>
      <c r="F1347" s="218" t="s">
        <v>1529</v>
      </c>
      <c r="G1347" s="219" t="s">
        <v>295</v>
      </c>
      <c r="H1347" s="220">
        <v>4</v>
      </c>
      <c r="I1347" s="221"/>
      <c r="J1347" s="222">
        <f>ROUND(I1347*H1347,2)</f>
        <v>0</v>
      </c>
      <c r="K1347" s="223"/>
      <c r="L1347" s="44"/>
      <c r="M1347" s="224" t="s">
        <v>1</v>
      </c>
      <c r="N1347" s="225" t="s">
        <v>41</v>
      </c>
      <c r="O1347" s="91"/>
      <c r="P1347" s="226">
        <f>O1347*H1347</f>
        <v>0</v>
      </c>
      <c r="Q1347" s="226">
        <v>0.053620000000000001</v>
      </c>
      <c r="R1347" s="226">
        <f>Q1347*H1347</f>
        <v>0.21448</v>
      </c>
      <c r="S1347" s="226">
        <v>0</v>
      </c>
      <c r="T1347" s="227">
        <f>S1347*H1347</f>
        <v>0</v>
      </c>
      <c r="U1347" s="38"/>
      <c r="V1347" s="38"/>
      <c r="W1347" s="38"/>
      <c r="X1347" s="38"/>
      <c r="Y1347" s="38"/>
      <c r="Z1347" s="38"/>
      <c r="AA1347" s="38"/>
      <c r="AB1347" s="38"/>
      <c r="AC1347" s="38"/>
      <c r="AD1347" s="38"/>
      <c r="AE1347" s="38"/>
      <c r="AR1347" s="228" t="s">
        <v>126</v>
      </c>
      <c r="AT1347" s="228" t="s">
        <v>120</v>
      </c>
      <c r="AU1347" s="228" t="s">
        <v>86</v>
      </c>
      <c r="AY1347" s="17" t="s">
        <v>116</v>
      </c>
      <c r="BE1347" s="229">
        <f>IF(N1347="základní",J1347,0)</f>
        <v>0</v>
      </c>
      <c r="BF1347" s="229">
        <f>IF(N1347="snížená",J1347,0)</f>
        <v>0</v>
      </c>
      <c r="BG1347" s="229">
        <f>IF(N1347="zákl. přenesená",J1347,0)</f>
        <v>0</v>
      </c>
      <c r="BH1347" s="229">
        <f>IF(N1347="sníž. přenesená",J1347,0)</f>
        <v>0</v>
      </c>
      <c r="BI1347" s="229">
        <f>IF(N1347="nulová",J1347,0)</f>
        <v>0</v>
      </c>
      <c r="BJ1347" s="17" t="s">
        <v>81</v>
      </c>
      <c r="BK1347" s="229">
        <f>ROUND(I1347*H1347,2)</f>
        <v>0</v>
      </c>
      <c r="BL1347" s="17" t="s">
        <v>126</v>
      </c>
      <c r="BM1347" s="228" t="s">
        <v>1530</v>
      </c>
    </row>
    <row r="1348" s="2" customFormat="1" ht="24.15" customHeight="1">
      <c r="A1348" s="38"/>
      <c r="B1348" s="39"/>
      <c r="C1348" s="271" t="s">
        <v>1531</v>
      </c>
      <c r="D1348" s="271" t="s">
        <v>1304</v>
      </c>
      <c r="E1348" s="272" t="s">
        <v>1532</v>
      </c>
      <c r="F1348" s="273" t="s">
        <v>1533</v>
      </c>
      <c r="G1348" s="274" t="s">
        <v>295</v>
      </c>
      <c r="H1348" s="275">
        <v>4</v>
      </c>
      <c r="I1348" s="276"/>
      <c r="J1348" s="277">
        <f>ROUND(I1348*H1348,2)</f>
        <v>0</v>
      </c>
      <c r="K1348" s="278"/>
      <c r="L1348" s="279"/>
      <c r="M1348" s="280" t="s">
        <v>1</v>
      </c>
      <c r="N1348" s="281" t="s">
        <v>41</v>
      </c>
      <c r="O1348" s="91"/>
      <c r="P1348" s="226">
        <f>O1348*H1348</f>
        <v>0</v>
      </c>
      <c r="Q1348" s="226">
        <v>0.044999999999999998</v>
      </c>
      <c r="R1348" s="226">
        <f>Q1348*H1348</f>
        <v>0.17999999999999999</v>
      </c>
      <c r="S1348" s="226">
        <v>0</v>
      </c>
      <c r="T1348" s="227">
        <f>S1348*H1348</f>
        <v>0</v>
      </c>
      <c r="U1348" s="38"/>
      <c r="V1348" s="38"/>
      <c r="W1348" s="38"/>
      <c r="X1348" s="38"/>
      <c r="Y1348" s="38"/>
      <c r="Z1348" s="38"/>
      <c r="AA1348" s="38"/>
      <c r="AB1348" s="38"/>
      <c r="AC1348" s="38"/>
      <c r="AD1348" s="38"/>
      <c r="AE1348" s="38"/>
      <c r="AR1348" s="228" t="s">
        <v>144</v>
      </c>
      <c r="AT1348" s="228" t="s">
        <v>1304</v>
      </c>
      <c r="AU1348" s="228" t="s">
        <v>86</v>
      </c>
      <c r="AY1348" s="17" t="s">
        <v>116</v>
      </c>
      <c r="BE1348" s="229">
        <f>IF(N1348="základní",J1348,0)</f>
        <v>0</v>
      </c>
      <c r="BF1348" s="229">
        <f>IF(N1348="snížená",J1348,0)</f>
        <v>0</v>
      </c>
      <c r="BG1348" s="229">
        <f>IF(N1348="zákl. přenesená",J1348,0)</f>
        <v>0</v>
      </c>
      <c r="BH1348" s="229">
        <f>IF(N1348="sníž. přenesená",J1348,0)</f>
        <v>0</v>
      </c>
      <c r="BI1348" s="229">
        <f>IF(N1348="nulová",J1348,0)</f>
        <v>0</v>
      </c>
      <c r="BJ1348" s="17" t="s">
        <v>81</v>
      </c>
      <c r="BK1348" s="229">
        <f>ROUND(I1348*H1348,2)</f>
        <v>0</v>
      </c>
      <c r="BL1348" s="17" t="s">
        <v>126</v>
      </c>
      <c r="BM1348" s="228" t="s">
        <v>1534</v>
      </c>
    </row>
    <row r="1349" s="12" customFormat="1" ht="22.8" customHeight="1">
      <c r="A1349" s="12"/>
      <c r="B1349" s="200"/>
      <c r="C1349" s="201"/>
      <c r="D1349" s="202" t="s">
        <v>75</v>
      </c>
      <c r="E1349" s="214" t="s">
        <v>259</v>
      </c>
      <c r="F1349" s="214" t="s">
        <v>1535</v>
      </c>
      <c r="G1349" s="201"/>
      <c r="H1349" s="201"/>
      <c r="I1349" s="204"/>
      <c r="J1349" s="215">
        <f>BK1349</f>
        <v>0</v>
      </c>
      <c r="K1349" s="201"/>
      <c r="L1349" s="206"/>
      <c r="M1349" s="207"/>
      <c r="N1349" s="208"/>
      <c r="O1349" s="208"/>
      <c r="P1349" s="209">
        <f>SUM(P1350:P1418)</f>
        <v>0</v>
      </c>
      <c r="Q1349" s="208"/>
      <c r="R1349" s="209">
        <f>SUM(R1350:R1418)</f>
        <v>0.21054121000000001</v>
      </c>
      <c r="S1349" s="208"/>
      <c r="T1349" s="210">
        <f>SUM(T1350:T1418)</f>
        <v>3.8581999999999996</v>
      </c>
      <c r="U1349" s="12"/>
      <c r="V1349" s="12"/>
      <c r="W1349" s="12"/>
      <c r="X1349" s="12"/>
      <c r="Y1349" s="12"/>
      <c r="Z1349" s="12"/>
      <c r="AA1349" s="12"/>
      <c r="AB1349" s="12"/>
      <c r="AC1349" s="12"/>
      <c r="AD1349" s="12"/>
      <c r="AE1349" s="12"/>
      <c r="AR1349" s="211" t="s">
        <v>81</v>
      </c>
      <c r="AT1349" s="212" t="s">
        <v>75</v>
      </c>
      <c r="AU1349" s="212" t="s">
        <v>81</v>
      </c>
      <c r="AY1349" s="211" t="s">
        <v>116</v>
      </c>
      <c r="BK1349" s="213">
        <f>SUM(BK1350:BK1418)</f>
        <v>0</v>
      </c>
    </row>
    <row r="1350" s="2" customFormat="1" ht="24.15" customHeight="1">
      <c r="A1350" s="38"/>
      <c r="B1350" s="39"/>
      <c r="C1350" s="216" t="s">
        <v>1536</v>
      </c>
      <c r="D1350" s="216" t="s">
        <v>120</v>
      </c>
      <c r="E1350" s="217" t="s">
        <v>1537</v>
      </c>
      <c r="F1350" s="218" t="s">
        <v>1538</v>
      </c>
      <c r="G1350" s="219" t="s">
        <v>262</v>
      </c>
      <c r="H1350" s="220">
        <v>709.97000000000003</v>
      </c>
      <c r="I1350" s="221"/>
      <c r="J1350" s="222">
        <f>ROUND(I1350*H1350,2)</f>
        <v>0</v>
      </c>
      <c r="K1350" s="223"/>
      <c r="L1350" s="44"/>
      <c r="M1350" s="224" t="s">
        <v>1</v>
      </c>
      <c r="N1350" s="225" t="s">
        <v>41</v>
      </c>
      <c r="O1350" s="91"/>
      <c r="P1350" s="226">
        <f>O1350*H1350</f>
        <v>0</v>
      </c>
      <c r="Q1350" s="226">
        <v>0</v>
      </c>
      <c r="R1350" s="226">
        <f>Q1350*H1350</f>
        <v>0</v>
      </c>
      <c r="S1350" s="226">
        <v>0</v>
      </c>
      <c r="T1350" s="227">
        <f>S1350*H1350</f>
        <v>0</v>
      </c>
      <c r="U1350" s="38"/>
      <c r="V1350" s="38"/>
      <c r="W1350" s="38"/>
      <c r="X1350" s="38"/>
      <c r="Y1350" s="38"/>
      <c r="Z1350" s="38"/>
      <c r="AA1350" s="38"/>
      <c r="AB1350" s="38"/>
      <c r="AC1350" s="38"/>
      <c r="AD1350" s="38"/>
      <c r="AE1350" s="38"/>
      <c r="AR1350" s="228" t="s">
        <v>126</v>
      </c>
      <c r="AT1350" s="228" t="s">
        <v>120</v>
      </c>
      <c r="AU1350" s="228" t="s">
        <v>86</v>
      </c>
      <c r="AY1350" s="17" t="s">
        <v>116</v>
      </c>
      <c r="BE1350" s="229">
        <f>IF(N1350="základní",J1350,0)</f>
        <v>0</v>
      </c>
      <c r="BF1350" s="229">
        <f>IF(N1350="snížená",J1350,0)</f>
        <v>0</v>
      </c>
      <c r="BG1350" s="229">
        <f>IF(N1350="zákl. přenesená",J1350,0)</f>
        <v>0</v>
      </c>
      <c r="BH1350" s="229">
        <f>IF(N1350="sníž. přenesená",J1350,0)</f>
        <v>0</v>
      </c>
      <c r="BI1350" s="229">
        <f>IF(N1350="nulová",J1350,0)</f>
        <v>0</v>
      </c>
      <c r="BJ1350" s="17" t="s">
        <v>81</v>
      </c>
      <c r="BK1350" s="229">
        <f>ROUND(I1350*H1350,2)</f>
        <v>0</v>
      </c>
      <c r="BL1350" s="17" t="s">
        <v>126</v>
      </c>
      <c r="BM1350" s="228" t="s">
        <v>1539</v>
      </c>
    </row>
    <row r="1351" s="2" customFormat="1" ht="24.15" customHeight="1">
      <c r="A1351" s="38"/>
      <c r="B1351" s="39"/>
      <c r="C1351" s="216" t="s">
        <v>1540</v>
      </c>
      <c r="D1351" s="216" t="s">
        <v>120</v>
      </c>
      <c r="E1351" s="217" t="s">
        <v>1541</v>
      </c>
      <c r="F1351" s="218" t="s">
        <v>1542</v>
      </c>
      <c r="G1351" s="219" t="s">
        <v>262</v>
      </c>
      <c r="H1351" s="220">
        <v>709.97000000000003</v>
      </c>
      <c r="I1351" s="221"/>
      <c r="J1351" s="222">
        <f>ROUND(I1351*H1351,2)</f>
        <v>0</v>
      </c>
      <c r="K1351" s="223"/>
      <c r="L1351" s="44"/>
      <c r="M1351" s="224" t="s">
        <v>1</v>
      </c>
      <c r="N1351" s="225" t="s">
        <v>41</v>
      </c>
      <c r="O1351" s="91"/>
      <c r="P1351" s="226">
        <f>O1351*H1351</f>
        <v>0</v>
      </c>
      <c r="Q1351" s="226">
        <v>0</v>
      </c>
      <c r="R1351" s="226">
        <f>Q1351*H1351</f>
        <v>0</v>
      </c>
      <c r="S1351" s="226">
        <v>0</v>
      </c>
      <c r="T1351" s="227">
        <f>S1351*H1351</f>
        <v>0</v>
      </c>
      <c r="U1351" s="38"/>
      <c r="V1351" s="38"/>
      <c r="W1351" s="38"/>
      <c r="X1351" s="38"/>
      <c r="Y1351" s="38"/>
      <c r="Z1351" s="38"/>
      <c r="AA1351" s="38"/>
      <c r="AB1351" s="38"/>
      <c r="AC1351" s="38"/>
      <c r="AD1351" s="38"/>
      <c r="AE1351" s="38"/>
      <c r="AR1351" s="228" t="s">
        <v>126</v>
      </c>
      <c r="AT1351" s="228" t="s">
        <v>120</v>
      </c>
      <c r="AU1351" s="228" t="s">
        <v>86</v>
      </c>
      <c r="AY1351" s="17" t="s">
        <v>116</v>
      </c>
      <c r="BE1351" s="229">
        <f>IF(N1351="základní",J1351,0)</f>
        <v>0</v>
      </c>
      <c r="BF1351" s="229">
        <f>IF(N1351="snížená",J1351,0)</f>
        <v>0</v>
      </c>
      <c r="BG1351" s="229">
        <f>IF(N1351="zákl. přenesená",J1351,0)</f>
        <v>0</v>
      </c>
      <c r="BH1351" s="229">
        <f>IF(N1351="sníž. přenesená",J1351,0)</f>
        <v>0</v>
      </c>
      <c r="BI1351" s="229">
        <f>IF(N1351="nulová",J1351,0)</f>
        <v>0</v>
      </c>
      <c r="BJ1351" s="17" t="s">
        <v>81</v>
      </c>
      <c r="BK1351" s="229">
        <f>ROUND(I1351*H1351,2)</f>
        <v>0</v>
      </c>
      <c r="BL1351" s="17" t="s">
        <v>126</v>
      </c>
      <c r="BM1351" s="228" t="s">
        <v>1543</v>
      </c>
    </row>
    <row r="1352" s="13" customFormat="1">
      <c r="A1352" s="13"/>
      <c r="B1352" s="237"/>
      <c r="C1352" s="238"/>
      <c r="D1352" s="239" t="s">
        <v>196</v>
      </c>
      <c r="E1352" s="240" t="s">
        <v>1</v>
      </c>
      <c r="F1352" s="241" t="s">
        <v>1544</v>
      </c>
      <c r="G1352" s="238"/>
      <c r="H1352" s="242">
        <v>73.439999999999998</v>
      </c>
      <c r="I1352" s="243"/>
      <c r="J1352" s="238"/>
      <c r="K1352" s="238"/>
      <c r="L1352" s="244"/>
      <c r="M1352" s="245"/>
      <c r="N1352" s="246"/>
      <c r="O1352" s="246"/>
      <c r="P1352" s="246"/>
      <c r="Q1352" s="246"/>
      <c r="R1352" s="246"/>
      <c r="S1352" s="246"/>
      <c r="T1352" s="247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248" t="s">
        <v>196</v>
      </c>
      <c r="AU1352" s="248" t="s">
        <v>86</v>
      </c>
      <c r="AV1352" s="13" t="s">
        <v>86</v>
      </c>
      <c r="AW1352" s="13" t="s">
        <v>32</v>
      </c>
      <c r="AX1352" s="13" t="s">
        <v>76</v>
      </c>
      <c r="AY1352" s="248" t="s">
        <v>116</v>
      </c>
    </row>
    <row r="1353" s="13" customFormat="1">
      <c r="A1353" s="13"/>
      <c r="B1353" s="237"/>
      <c r="C1353" s="238"/>
      <c r="D1353" s="239" t="s">
        <v>196</v>
      </c>
      <c r="E1353" s="240" t="s">
        <v>1</v>
      </c>
      <c r="F1353" s="241" t="s">
        <v>1545</v>
      </c>
      <c r="G1353" s="238"/>
      <c r="H1353" s="242">
        <v>99.359999999999999</v>
      </c>
      <c r="I1353" s="243"/>
      <c r="J1353" s="238"/>
      <c r="K1353" s="238"/>
      <c r="L1353" s="244"/>
      <c r="M1353" s="245"/>
      <c r="N1353" s="246"/>
      <c r="O1353" s="246"/>
      <c r="P1353" s="246"/>
      <c r="Q1353" s="246"/>
      <c r="R1353" s="246"/>
      <c r="S1353" s="246"/>
      <c r="T1353" s="247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T1353" s="248" t="s">
        <v>196</v>
      </c>
      <c r="AU1353" s="248" t="s">
        <v>86</v>
      </c>
      <c r="AV1353" s="13" t="s">
        <v>86</v>
      </c>
      <c r="AW1353" s="13" t="s">
        <v>32</v>
      </c>
      <c r="AX1353" s="13" t="s">
        <v>76</v>
      </c>
      <c r="AY1353" s="248" t="s">
        <v>116</v>
      </c>
    </row>
    <row r="1354" s="13" customFormat="1">
      <c r="A1354" s="13"/>
      <c r="B1354" s="237"/>
      <c r="C1354" s="238"/>
      <c r="D1354" s="239" t="s">
        <v>196</v>
      </c>
      <c r="E1354" s="240" t="s">
        <v>1</v>
      </c>
      <c r="F1354" s="241" t="s">
        <v>1546</v>
      </c>
      <c r="G1354" s="238"/>
      <c r="H1354" s="242">
        <v>30.829999999999998</v>
      </c>
      <c r="I1354" s="243"/>
      <c r="J1354" s="238"/>
      <c r="K1354" s="238"/>
      <c r="L1354" s="244"/>
      <c r="M1354" s="245"/>
      <c r="N1354" s="246"/>
      <c r="O1354" s="246"/>
      <c r="P1354" s="246"/>
      <c r="Q1354" s="246"/>
      <c r="R1354" s="246"/>
      <c r="S1354" s="246"/>
      <c r="T1354" s="247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T1354" s="248" t="s">
        <v>196</v>
      </c>
      <c r="AU1354" s="248" t="s">
        <v>86</v>
      </c>
      <c r="AV1354" s="13" t="s">
        <v>86</v>
      </c>
      <c r="AW1354" s="13" t="s">
        <v>32</v>
      </c>
      <c r="AX1354" s="13" t="s">
        <v>76</v>
      </c>
      <c r="AY1354" s="248" t="s">
        <v>116</v>
      </c>
    </row>
    <row r="1355" s="15" customFormat="1">
      <c r="A1355" s="15"/>
      <c r="B1355" s="260"/>
      <c r="C1355" s="261"/>
      <c r="D1355" s="239" t="s">
        <v>196</v>
      </c>
      <c r="E1355" s="262" t="s">
        <v>1</v>
      </c>
      <c r="F1355" s="263" t="s">
        <v>1406</v>
      </c>
      <c r="G1355" s="261"/>
      <c r="H1355" s="264">
        <v>203.63</v>
      </c>
      <c r="I1355" s="265"/>
      <c r="J1355" s="261"/>
      <c r="K1355" s="261"/>
      <c r="L1355" s="266"/>
      <c r="M1355" s="267"/>
      <c r="N1355" s="268"/>
      <c r="O1355" s="268"/>
      <c r="P1355" s="268"/>
      <c r="Q1355" s="268"/>
      <c r="R1355" s="268"/>
      <c r="S1355" s="268"/>
      <c r="T1355" s="269"/>
      <c r="U1355" s="15"/>
      <c r="V1355" s="15"/>
      <c r="W1355" s="15"/>
      <c r="X1355" s="15"/>
      <c r="Y1355" s="15"/>
      <c r="Z1355" s="15"/>
      <c r="AA1355" s="15"/>
      <c r="AB1355" s="15"/>
      <c r="AC1355" s="15"/>
      <c r="AD1355" s="15"/>
      <c r="AE1355" s="15"/>
      <c r="AT1355" s="270" t="s">
        <v>196</v>
      </c>
      <c r="AU1355" s="270" t="s">
        <v>86</v>
      </c>
      <c r="AV1355" s="15" t="s">
        <v>119</v>
      </c>
      <c r="AW1355" s="15" t="s">
        <v>32</v>
      </c>
      <c r="AX1355" s="15" t="s">
        <v>76</v>
      </c>
      <c r="AY1355" s="270" t="s">
        <v>116</v>
      </c>
    </row>
    <row r="1356" s="13" customFormat="1">
      <c r="A1356" s="13"/>
      <c r="B1356" s="237"/>
      <c r="C1356" s="238"/>
      <c r="D1356" s="239" t="s">
        <v>196</v>
      </c>
      <c r="E1356" s="240" t="s">
        <v>1</v>
      </c>
      <c r="F1356" s="241" t="s">
        <v>1547</v>
      </c>
      <c r="G1356" s="238"/>
      <c r="H1356" s="242">
        <v>64.980000000000004</v>
      </c>
      <c r="I1356" s="243"/>
      <c r="J1356" s="238"/>
      <c r="K1356" s="238"/>
      <c r="L1356" s="244"/>
      <c r="M1356" s="245"/>
      <c r="N1356" s="246"/>
      <c r="O1356" s="246"/>
      <c r="P1356" s="246"/>
      <c r="Q1356" s="246"/>
      <c r="R1356" s="246"/>
      <c r="S1356" s="246"/>
      <c r="T1356" s="247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T1356" s="248" t="s">
        <v>196</v>
      </c>
      <c r="AU1356" s="248" t="s">
        <v>86</v>
      </c>
      <c r="AV1356" s="13" t="s">
        <v>86</v>
      </c>
      <c r="AW1356" s="13" t="s">
        <v>32</v>
      </c>
      <c r="AX1356" s="13" t="s">
        <v>76</v>
      </c>
      <c r="AY1356" s="248" t="s">
        <v>116</v>
      </c>
    </row>
    <row r="1357" s="13" customFormat="1">
      <c r="A1357" s="13"/>
      <c r="B1357" s="237"/>
      <c r="C1357" s="238"/>
      <c r="D1357" s="239" t="s">
        <v>196</v>
      </c>
      <c r="E1357" s="240" t="s">
        <v>1</v>
      </c>
      <c r="F1357" s="241" t="s">
        <v>1548</v>
      </c>
      <c r="G1357" s="238"/>
      <c r="H1357" s="242">
        <v>32.399999999999999</v>
      </c>
      <c r="I1357" s="243"/>
      <c r="J1357" s="238"/>
      <c r="K1357" s="238"/>
      <c r="L1357" s="244"/>
      <c r="M1357" s="245"/>
      <c r="N1357" s="246"/>
      <c r="O1357" s="246"/>
      <c r="P1357" s="246"/>
      <c r="Q1357" s="246"/>
      <c r="R1357" s="246"/>
      <c r="S1357" s="246"/>
      <c r="T1357" s="247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T1357" s="248" t="s">
        <v>196</v>
      </c>
      <c r="AU1357" s="248" t="s">
        <v>86</v>
      </c>
      <c r="AV1357" s="13" t="s">
        <v>86</v>
      </c>
      <c r="AW1357" s="13" t="s">
        <v>32</v>
      </c>
      <c r="AX1357" s="13" t="s">
        <v>76</v>
      </c>
      <c r="AY1357" s="248" t="s">
        <v>116</v>
      </c>
    </row>
    <row r="1358" s="13" customFormat="1">
      <c r="A1358" s="13"/>
      <c r="B1358" s="237"/>
      <c r="C1358" s="238"/>
      <c r="D1358" s="239" t="s">
        <v>196</v>
      </c>
      <c r="E1358" s="240" t="s">
        <v>1</v>
      </c>
      <c r="F1358" s="241" t="s">
        <v>1549</v>
      </c>
      <c r="G1358" s="238"/>
      <c r="H1358" s="242">
        <v>82.079999999999998</v>
      </c>
      <c r="I1358" s="243"/>
      <c r="J1358" s="238"/>
      <c r="K1358" s="238"/>
      <c r="L1358" s="244"/>
      <c r="M1358" s="245"/>
      <c r="N1358" s="246"/>
      <c r="O1358" s="246"/>
      <c r="P1358" s="246"/>
      <c r="Q1358" s="246"/>
      <c r="R1358" s="246"/>
      <c r="S1358" s="246"/>
      <c r="T1358" s="247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T1358" s="248" t="s">
        <v>196</v>
      </c>
      <c r="AU1358" s="248" t="s">
        <v>86</v>
      </c>
      <c r="AV1358" s="13" t="s">
        <v>86</v>
      </c>
      <c r="AW1358" s="13" t="s">
        <v>32</v>
      </c>
      <c r="AX1358" s="13" t="s">
        <v>76</v>
      </c>
      <c r="AY1358" s="248" t="s">
        <v>116</v>
      </c>
    </row>
    <row r="1359" s="13" customFormat="1">
      <c r="A1359" s="13"/>
      <c r="B1359" s="237"/>
      <c r="C1359" s="238"/>
      <c r="D1359" s="239" t="s">
        <v>196</v>
      </c>
      <c r="E1359" s="240" t="s">
        <v>1</v>
      </c>
      <c r="F1359" s="241" t="s">
        <v>1550</v>
      </c>
      <c r="G1359" s="238"/>
      <c r="H1359" s="242">
        <v>17.800000000000001</v>
      </c>
      <c r="I1359" s="243"/>
      <c r="J1359" s="238"/>
      <c r="K1359" s="238"/>
      <c r="L1359" s="244"/>
      <c r="M1359" s="245"/>
      <c r="N1359" s="246"/>
      <c r="O1359" s="246"/>
      <c r="P1359" s="246"/>
      <c r="Q1359" s="246"/>
      <c r="R1359" s="246"/>
      <c r="S1359" s="246"/>
      <c r="T1359" s="247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T1359" s="248" t="s">
        <v>196</v>
      </c>
      <c r="AU1359" s="248" t="s">
        <v>86</v>
      </c>
      <c r="AV1359" s="13" t="s">
        <v>86</v>
      </c>
      <c r="AW1359" s="13" t="s">
        <v>32</v>
      </c>
      <c r="AX1359" s="13" t="s">
        <v>76</v>
      </c>
      <c r="AY1359" s="248" t="s">
        <v>116</v>
      </c>
    </row>
    <row r="1360" s="15" customFormat="1">
      <c r="A1360" s="15"/>
      <c r="B1360" s="260"/>
      <c r="C1360" s="261"/>
      <c r="D1360" s="239" t="s">
        <v>196</v>
      </c>
      <c r="E1360" s="262" t="s">
        <v>1</v>
      </c>
      <c r="F1360" s="263" t="s">
        <v>1396</v>
      </c>
      <c r="G1360" s="261"/>
      <c r="H1360" s="264">
        <v>197.25999999999999</v>
      </c>
      <c r="I1360" s="265"/>
      <c r="J1360" s="261"/>
      <c r="K1360" s="261"/>
      <c r="L1360" s="266"/>
      <c r="M1360" s="267"/>
      <c r="N1360" s="268"/>
      <c r="O1360" s="268"/>
      <c r="P1360" s="268"/>
      <c r="Q1360" s="268"/>
      <c r="R1360" s="268"/>
      <c r="S1360" s="268"/>
      <c r="T1360" s="269"/>
      <c r="U1360" s="15"/>
      <c r="V1360" s="15"/>
      <c r="W1360" s="15"/>
      <c r="X1360" s="15"/>
      <c r="Y1360" s="15"/>
      <c r="Z1360" s="15"/>
      <c r="AA1360" s="15"/>
      <c r="AB1360" s="15"/>
      <c r="AC1360" s="15"/>
      <c r="AD1360" s="15"/>
      <c r="AE1360" s="15"/>
      <c r="AT1360" s="270" t="s">
        <v>196</v>
      </c>
      <c r="AU1360" s="270" t="s">
        <v>86</v>
      </c>
      <c r="AV1360" s="15" t="s">
        <v>119</v>
      </c>
      <c r="AW1360" s="15" t="s">
        <v>32</v>
      </c>
      <c r="AX1360" s="15" t="s">
        <v>76</v>
      </c>
      <c r="AY1360" s="270" t="s">
        <v>116</v>
      </c>
    </row>
    <row r="1361" s="13" customFormat="1">
      <c r="A1361" s="13"/>
      <c r="B1361" s="237"/>
      <c r="C1361" s="238"/>
      <c r="D1361" s="239" t="s">
        <v>196</v>
      </c>
      <c r="E1361" s="240" t="s">
        <v>1</v>
      </c>
      <c r="F1361" s="241" t="s">
        <v>1551</v>
      </c>
      <c r="G1361" s="238"/>
      <c r="H1361" s="242">
        <v>128.69999999999999</v>
      </c>
      <c r="I1361" s="243"/>
      <c r="J1361" s="238"/>
      <c r="K1361" s="238"/>
      <c r="L1361" s="244"/>
      <c r="M1361" s="245"/>
      <c r="N1361" s="246"/>
      <c r="O1361" s="246"/>
      <c r="P1361" s="246"/>
      <c r="Q1361" s="246"/>
      <c r="R1361" s="246"/>
      <c r="S1361" s="246"/>
      <c r="T1361" s="247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T1361" s="248" t="s">
        <v>196</v>
      </c>
      <c r="AU1361" s="248" t="s">
        <v>86</v>
      </c>
      <c r="AV1361" s="13" t="s">
        <v>86</v>
      </c>
      <c r="AW1361" s="13" t="s">
        <v>32</v>
      </c>
      <c r="AX1361" s="13" t="s">
        <v>76</v>
      </c>
      <c r="AY1361" s="248" t="s">
        <v>116</v>
      </c>
    </row>
    <row r="1362" s="13" customFormat="1">
      <c r="A1362" s="13"/>
      <c r="B1362" s="237"/>
      <c r="C1362" s="238"/>
      <c r="D1362" s="239" t="s">
        <v>196</v>
      </c>
      <c r="E1362" s="240" t="s">
        <v>1</v>
      </c>
      <c r="F1362" s="241" t="s">
        <v>1552</v>
      </c>
      <c r="G1362" s="238"/>
      <c r="H1362" s="242">
        <v>63</v>
      </c>
      <c r="I1362" s="243"/>
      <c r="J1362" s="238"/>
      <c r="K1362" s="238"/>
      <c r="L1362" s="244"/>
      <c r="M1362" s="245"/>
      <c r="N1362" s="246"/>
      <c r="O1362" s="246"/>
      <c r="P1362" s="246"/>
      <c r="Q1362" s="246"/>
      <c r="R1362" s="246"/>
      <c r="S1362" s="246"/>
      <c r="T1362" s="247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T1362" s="248" t="s">
        <v>196</v>
      </c>
      <c r="AU1362" s="248" t="s">
        <v>86</v>
      </c>
      <c r="AV1362" s="13" t="s">
        <v>86</v>
      </c>
      <c r="AW1362" s="13" t="s">
        <v>32</v>
      </c>
      <c r="AX1362" s="13" t="s">
        <v>76</v>
      </c>
      <c r="AY1362" s="248" t="s">
        <v>116</v>
      </c>
    </row>
    <row r="1363" s="13" customFormat="1">
      <c r="A1363" s="13"/>
      <c r="B1363" s="237"/>
      <c r="C1363" s="238"/>
      <c r="D1363" s="239" t="s">
        <v>196</v>
      </c>
      <c r="E1363" s="240" t="s">
        <v>1</v>
      </c>
      <c r="F1363" s="241" t="s">
        <v>1553</v>
      </c>
      <c r="G1363" s="238"/>
      <c r="H1363" s="242">
        <v>16.579999999999998</v>
      </c>
      <c r="I1363" s="243"/>
      <c r="J1363" s="238"/>
      <c r="K1363" s="238"/>
      <c r="L1363" s="244"/>
      <c r="M1363" s="245"/>
      <c r="N1363" s="246"/>
      <c r="O1363" s="246"/>
      <c r="P1363" s="246"/>
      <c r="Q1363" s="246"/>
      <c r="R1363" s="246"/>
      <c r="S1363" s="246"/>
      <c r="T1363" s="247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T1363" s="248" t="s">
        <v>196</v>
      </c>
      <c r="AU1363" s="248" t="s">
        <v>86</v>
      </c>
      <c r="AV1363" s="13" t="s">
        <v>86</v>
      </c>
      <c r="AW1363" s="13" t="s">
        <v>32</v>
      </c>
      <c r="AX1363" s="13" t="s">
        <v>76</v>
      </c>
      <c r="AY1363" s="248" t="s">
        <v>116</v>
      </c>
    </row>
    <row r="1364" s="15" customFormat="1">
      <c r="A1364" s="15"/>
      <c r="B1364" s="260"/>
      <c r="C1364" s="261"/>
      <c r="D1364" s="239" t="s">
        <v>196</v>
      </c>
      <c r="E1364" s="262" t="s">
        <v>1</v>
      </c>
      <c r="F1364" s="263" t="s">
        <v>1420</v>
      </c>
      <c r="G1364" s="261"/>
      <c r="H1364" s="264">
        <v>208.28</v>
      </c>
      <c r="I1364" s="265"/>
      <c r="J1364" s="261"/>
      <c r="K1364" s="261"/>
      <c r="L1364" s="266"/>
      <c r="M1364" s="267"/>
      <c r="N1364" s="268"/>
      <c r="O1364" s="268"/>
      <c r="P1364" s="268"/>
      <c r="Q1364" s="268"/>
      <c r="R1364" s="268"/>
      <c r="S1364" s="268"/>
      <c r="T1364" s="269"/>
      <c r="U1364" s="15"/>
      <c r="V1364" s="15"/>
      <c r="W1364" s="15"/>
      <c r="X1364" s="15"/>
      <c r="Y1364" s="15"/>
      <c r="Z1364" s="15"/>
      <c r="AA1364" s="15"/>
      <c r="AB1364" s="15"/>
      <c r="AC1364" s="15"/>
      <c r="AD1364" s="15"/>
      <c r="AE1364" s="15"/>
      <c r="AT1364" s="270" t="s">
        <v>196</v>
      </c>
      <c r="AU1364" s="270" t="s">
        <v>86</v>
      </c>
      <c r="AV1364" s="15" t="s">
        <v>119</v>
      </c>
      <c r="AW1364" s="15" t="s">
        <v>32</v>
      </c>
      <c r="AX1364" s="15" t="s">
        <v>76</v>
      </c>
      <c r="AY1364" s="270" t="s">
        <v>116</v>
      </c>
    </row>
    <row r="1365" s="13" customFormat="1">
      <c r="A1365" s="13"/>
      <c r="B1365" s="237"/>
      <c r="C1365" s="238"/>
      <c r="D1365" s="239" t="s">
        <v>196</v>
      </c>
      <c r="E1365" s="240" t="s">
        <v>1</v>
      </c>
      <c r="F1365" s="241" t="s">
        <v>1554</v>
      </c>
      <c r="G1365" s="238"/>
      <c r="H1365" s="242">
        <v>24.300000000000001</v>
      </c>
      <c r="I1365" s="243"/>
      <c r="J1365" s="238"/>
      <c r="K1365" s="238"/>
      <c r="L1365" s="244"/>
      <c r="M1365" s="245"/>
      <c r="N1365" s="246"/>
      <c r="O1365" s="246"/>
      <c r="P1365" s="246"/>
      <c r="Q1365" s="246"/>
      <c r="R1365" s="246"/>
      <c r="S1365" s="246"/>
      <c r="T1365" s="247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T1365" s="248" t="s">
        <v>196</v>
      </c>
      <c r="AU1365" s="248" t="s">
        <v>86</v>
      </c>
      <c r="AV1365" s="13" t="s">
        <v>86</v>
      </c>
      <c r="AW1365" s="13" t="s">
        <v>32</v>
      </c>
      <c r="AX1365" s="13" t="s">
        <v>76</v>
      </c>
      <c r="AY1365" s="248" t="s">
        <v>116</v>
      </c>
    </row>
    <row r="1366" s="13" customFormat="1">
      <c r="A1366" s="13"/>
      <c r="B1366" s="237"/>
      <c r="C1366" s="238"/>
      <c r="D1366" s="239" t="s">
        <v>196</v>
      </c>
      <c r="E1366" s="240" t="s">
        <v>1</v>
      </c>
      <c r="F1366" s="241" t="s">
        <v>1555</v>
      </c>
      <c r="G1366" s="238"/>
      <c r="H1366" s="242">
        <v>18.899999999999999</v>
      </c>
      <c r="I1366" s="243"/>
      <c r="J1366" s="238"/>
      <c r="K1366" s="238"/>
      <c r="L1366" s="244"/>
      <c r="M1366" s="245"/>
      <c r="N1366" s="246"/>
      <c r="O1366" s="246"/>
      <c r="P1366" s="246"/>
      <c r="Q1366" s="246"/>
      <c r="R1366" s="246"/>
      <c r="S1366" s="246"/>
      <c r="T1366" s="247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13"/>
      <c r="AE1366" s="13"/>
      <c r="AT1366" s="248" t="s">
        <v>196</v>
      </c>
      <c r="AU1366" s="248" t="s">
        <v>86</v>
      </c>
      <c r="AV1366" s="13" t="s">
        <v>86</v>
      </c>
      <c r="AW1366" s="13" t="s">
        <v>32</v>
      </c>
      <c r="AX1366" s="13" t="s">
        <v>76</v>
      </c>
      <c r="AY1366" s="248" t="s">
        <v>116</v>
      </c>
    </row>
    <row r="1367" s="13" customFormat="1">
      <c r="A1367" s="13"/>
      <c r="B1367" s="237"/>
      <c r="C1367" s="238"/>
      <c r="D1367" s="239" t="s">
        <v>196</v>
      </c>
      <c r="E1367" s="240" t="s">
        <v>1</v>
      </c>
      <c r="F1367" s="241" t="s">
        <v>1556</v>
      </c>
      <c r="G1367" s="238"/>
      <c r="H1367" s="242">
        <v>24.48</v>
      </c>
      <c r="I1367" s="243"/>
      <c r="J1367" s="238"/>
      <c r="K1367" s="238"/>
      <c r="L1367" s="244"/>
      <c r="M1367" s="245"/>
      <c r="N1367" s="246"/>
      <c r="O1367" s="246"/>
      <c r="P1367" s="246"/>
      <c r="Q1367" s="246"/>
      <c r="R1367" s="246"/>
      <c r="S1367" s="246"/>
      <c r="T1367" s="247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T1367" s="248" t="s">
        <v>196</v>
      </c>
      <c r="AU1367" s="248" t="s">
        <v>86</v>
      </c>
      <c r="AV1367" s="13" t="s">
        <v>86</v>
      </c>
      <c r="AW1367" s="13" t="s">
        <v>32</v>
      </c>
      <c r="AX1367" s="13" t="s">
        <v>76</v>
      </c>
      <c r="AY1367" s="248" t="s">
        <v>116</v>
      </c>
    </row>
    <row r="1368" s="13" customFormat="1">
      <c r="A1368" s="13"/>
      <c r="B1368" s="237"/>
      <c r="C1368" s="238"/>
      <c r="D1368" s="239" t="s">
        <v>196</v>
      </c>
      <c r="E1368" s="240" t="s">
        <v>1</v>
      </c>
      <c r="F1368" s="241" t="s">
        <v>1557</v>
      </c>
      <c r="G1368" s="238"/>
      <c r="H1368" s="242">
        <v>18</v>
      </c>
      <c r="I1368" s="243"/>
      <c r="J1368" s="238"/>
      <c r="K1368" s="238"/>
      <c r="L1368" s="244"/>
      <c r="M1368" s="245"/>
      <c r="N1368" s="246"/>
      <c r="O1368" s="246"/>
      <c r="P1368" s="246"/>
      <c r="Q1368" s="246"/>
      <c r="R1368" s="246"/>
      <c r="S1368" s="246"/>
      <c r="T1368" s="247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T1368" s="248" t="s">
        <v>196</v>
      </c>
      <c r="AU1368" s="248" t="s">
        <v>86</v>
      </c>
      <c r="AV1368" s="13" t="s">
        <v>86</v>
      </c>
      <c r="AW1368" s="13" t="s">
        <v>32</v>
      </c>
      <c r="AX1368" s="13" t="s">
        <v>76</v>
      </c>
      <c r="AY1368" s="248" t="s">
        <v>116</v>
      </c>
    </row>
    <row r="1369" s="13" customFormat="1">
      <c r="A1369" s="13"/>
      <c r="B1369" s="237"/>
      <c r="C1369" s="238"/>
      <c r="D1369" s="239" t="s">
        <v>196</v>
      </c>
      <c r="E1369" s="240" t="s">
        <v>1</v>
      </c>
      <c r="F1369" s="241" t="s">
        <v>1558</v>
      </c>
      <c r="G1369" s="238"/>
      <c r="H1369" s="242">
        <v>15.119999999999999</v>
      </c>
      <c r="I1369" s="243"/>
      <c r="J1369" s="238"/>
      <c r="K1369" s="238"/>
      <c r="L1369" s="244"/>
      <c r="M1369" s="245"/>
      <c r="N1369" s="246"/>
      <c r="O1369" s="246"/>
      <c r="P1369" s="246"/>
      <c r="Q1369" s="246"/>
      <c r="R1369" s="246"/>
      <c r="S1369" s="246"/>
      <c r="T1369" s="247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T1369" s="248" t="s">
        <v>196</v>
      </c>
      <c r="AU1369" s="248" t="s">
        <v>86</v>
      </c>
      <c r="AV1369" s="13" t="s">
        <v>86</v>
      </c>
      <c r="AW1369" s="13" t="s">
        <v>32</v>
      </c>
      <c r="AX1369" s="13" t="s">
        <v>76</v>
      </c>
      <c r="AY1369" s="248" t="s">
        <v>116</v>
      </c>
    </row>
    <row r="1370" s="15" customFormat="1">
      <c r="A1370" s="15"/>
      <c r="B1370" s="260"/>
      <c r="C1370" s="261"/>
      <c r="D1370" s="239" t="s">
        <v>196</v>
      </c>
      <c r="E1370" s="262" t="s">
        <v>1</v>
      </c>
      <c r="F1370" s="263" t="s">
        <v>1380</v>
      </c>
      <c r="G1370" s="261"/>
      <c r="H1370" s="264">
        <v>100.8</v>
      </c>
      <c r="I1370" s="265"/>
      <c r="J1370" s="261"/>
      <c r="K1370" s="261"/>
      <c r="L1370" s="266"/>
      <c r="M1370" s="267"/>
      <c r="N1370" s="268"/>
      <c r="O1370" s="268"/>
      <c r="P1370" s="268"/>
      <c r="Q1370" s="268"/>
      <c r="R1370" s="268"/>
      <c r="S1370" s="268"/>
      <c r="T1370" s="269"/>
      <c r="U1370" s="15"/>
      <c r="V1370" s="15"/>
      <c r="W1370" s="15"/>
      <c r="X1370" s="15"/>
      <c r="Y1370" s="15"/>
      <c r="Z1370" s="15"/>
      <c r="AA1370" s="15"/>
      <c r="AB1370" s="15"/>
      <c r="AC1370" s="15"/>
      <c r="AD1370" s="15"/>
      <c r="AE1370" s="15"/>
      <c r="AT1370" s="270" t="s">
        <v>196</v>
      </c>
      <c r="AU1370" s="270" t="s">
        <v>86</v>
      </c>
      <c r="AV1370" s="15" t="s">
        <v>119</v>
      </c>
      <c r="AW1370" s="15" t="s">
        <v>32</v>
      </c>
      <c r="AX1370" s="15" t="s">
        <v>76</v>
      </c>
      <c r="AY1370" s="270" t="s">
        <v>116</v>
      </c>
    </row>
    <row r="1371" s="14" customFormat="1">
      <c r="A1371" s="14"/>
      <c r="B1371" s="249"/>
      <c r="C1371" s="250"/>
      <c r="D1371" s="239" t="s">
        <v>196</v>
      </c>
      <c r="E1371" s="251" t="s">
        <v>1</v>
      </c>
      <c r="F1371" s="252" t="s">
        <v>201</v>
      </c>
      <c r="G1371" s="250"/>
      <c r="H1371" s="253">
        <v>709.97000000000003</v>
      </c>
      <c r="I1371" s="254"/>
      <c r="J1371" s="250"/>
      <c r="K1371" s="250"/>
      <c r="L1371" s="255"/>
      <c r="M1371" s="256"/>
      <c r="N1371" s="257"/>
      <c r="O1371" s="257"/>
      <c r="P1371" s="257"/>
      <c r="Q1371" s="257"/>
      <c r="R1371" s="257"/>
      <c r="S1371" s="257"/>
      <c r="T1371" s="258"/>
      <c r="U1371" s="14"/>
      <c r="V1371" s="14"/>
      <c r="W1371" s="14"/>
      <c r="X1371" s="14"/>
      <c r="Y1371" s="14"/>
      <c r="Z1371" s="14"/>
      <c r="AA1371" s="14"/>
      <c r="AB1371" s="14"/>
      <c r="AC1371" s="14"/>
      <c r="AD1371" s="14"/>
      <c r="AE1371" s="14"/>
      <c r="AT1371" s="259" t="s">
        <v>196</v>
      </c>
      <c r="AU1371" s="259" t="s">
        <v>86</v>
      </c>
      <c r="AV1371" s="14" t="s">
        <v>126</v>
      </c>
      <c r="AW1371" s="14" t="s">
        <v>32</v>
      </c>
      <c r="AX1371" s="14" t="s">
        <v>81</v>
      </c>
      <c r="AY1371" s="259" t="s">
        <v>116</v>
      </c>
    </row>
    <row r="1372" s="2" customFormat="1" ht="24.15" customHeight="1">
      <c r="A1372" s="38"/>
      <c r="B1372" s="39"/>
      <c r="C1372" s="216" t="s">
        <v>1559</v>
      </c>
      <c r="D1372" s="216" t="s">
        <v>120</v>
      </c>
      <c r="E1372" s="217" t="s">
        <v>1560</v>
      </c>
      <c r="F1372" s="218" t="s">
        <v>1561</v>
      </c>
      <c r="G1372" s="219" t="s">
        <v>262</v>
      </c>
      <c r="H1372" s="220">
        <v>42598.199999999997</v>
      </c>
      <c r="I1372" s="221"/>
      <c r="J1372" s="222">
        <f>ROUND(I1372*H1372,2)</f>
        <v>0</v>
      </c>
      <c r="K1372" s="223"/>
      <c r="L1372" s="44"/>
      <c r="M1372" s="224" t="s">
        <v>1</v>
      </c>
      <c r="N1372" s="225" t="s">
        <v>41</v>
      </c>
      <c r="O1372" s="91"/>
      <c r="P1372" s="226">
        <f>O1372*H1372</f>
        <v>0</v>
      </c>
      <c r="Q1372" s="226">
        <v>0</v>
      </c>
      <c r="R1372" s="226">
        <f>Q1372*H1372</f>
        <v>0</v>
      </c>
      <c r="S1372" s="226">
        <v>0</v>
      </c>
      <c r="T1372" s="227">
        <f>S1372*H1372</f>
        <v>0</v>
      </c>
      <c r="U1372" s="38"/>
      <c r="V1372" s="38"/>
      <c r="W1372" s="38"/>
      <c r="X1372" s="38"/>
      <c r="Y1372" s="38"/>
      <c r="Z1372" s="38"/>
      <c r="AA1372" s="38"/>
      <c r="AB1372" s="38"/>
      <c r="AC1372" s="38"/>
      <c r="AD1372" s="38"/>
      <c r="AE1372" s="38"/>
      <c r="AR1372" s="228" t="s">
        <v>126</v>
      </c>
      <c r="AT1372" s="228" t="s">
        <v>120</v>
      </c>
      <c r="AU1372" s="228" t="s">
        <v>86</v>
      </c>
      <c r="AY1372" s="17" t="s">
        <v>116</v>
      </c>
      <c r="BE1372" s="229">
        <f>IF(N1372="základní",J1372,0)</f>
        <v>0</v>
      </c>
      <c r="BF1372" s="229">
        <f>IF(N1372="snížená",J1372,0)</f>
        <v>0</v>
      </c>
      <c r="BG1372" s="229">
        <f>IF(N1372="zákl. přenesená",J1372,0)</f>
        <v>0</v>
      </c>
      <c r="BH1372" s="229">
        <f>IF(N1372="sníž. přenesená",J1372,0)</f>
        <v>0</v>
      </c>
      <c r="BI1372" s="229">
        <f>IF(N1372="nulová",J1372,0)</f>
        <v>0</v>
      </c>
      <c r="BJ1372" s="17" t="s">
        <v>81</v>
      </c>
      <c r="BK1372" s="229">
        <f>ROUND(I1372*H1372,2)</f>
        <v>0</v>
      </c>
      <c r="BL1372" s="17" t="s">
        <v>126</v>
      </c>
      <c r="BM1372" s="228" t="s">
        <v>1562</v>
      </c>
    </row>
    <row r="1373" s="13" customFormat="1">
      <c r="A1373" s="13"/>
      <c r="B1373" s="237"/>
      <c r="C1373" s="238"/>
      <c r="D1373" s="239" t="s">
        <v>196</v>
      </c>
      <c r="E1373" s="240" t="s">
        <v>1</v>
      </c>
      <c r="F1373" s="241" t="s">
        <v>1563</v>
      </c>
      <c r="G1373" s="238"/>
      <c r="H1373" s="242">
        <v>42598.199999999997</v>
      </c>
      <c r="I1373" s="243"/>
      <c r="J1373" s="238"/>
      <c r="K1373" s="238"/>
      <c r="L1373" s="244"/>
      <c r="M1373" s="245"/>
      <c r="N1373" s="246"/>
      <c r="O1373" s="246"/>
      <c r="P1373" s="246"/>
      <c r="Q1373" s="246"/>
      <c r="R1373" s="246"/>
      <c r="S1373" s="246"/>
      <c r="T1373" s="247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T1373" s="248" t="s">
        <v>196</v>
      </c>
      <c r="AU1373" s="248" t="s">
        <v>86</v>
      </c>
      <c r="AV1373" s="13" t="s">
        <v>86</v>
      </c>
      <c r="AW1373" s="13" t="s">
        <v>32</v>
      </c>
      <c r="AX1373" s="13" t="s">
        <v>81</v>
      </c>
      <c r="AY1373" s="248" t="s">
        <v>116</v>
      </c>
    </row>
    <row r="1374" s="2" customFormat="1" ht="24.15" customHeight="1">
      <c r="A1374" s="38"/>
      <c r="B1374" s="39"/>
      <c r="C1374" s="216" t="s">
        <v>1564</v>
      </c>
      <c r="D1374" s="216" t="s">
        <v>120</v>
      </c>
      <c r="E1374" s="217" t="s">
        <v>1565</v>
      </c>
      <c r="F1374" s="218" t="s">
        <v>1566</v>
      </c>
      <c r="G1374" s="219" t="s">
        <v>262</v>
      </c>
      <c r="H1374" s="220">
        <v>697.5</v>
      </c>
      <c r="I1374" s="221"/>
      <c r="J1374" s="222">
        <f>ROUND(I1374*H1374,2)</f>
        <v>0</v>
      </c>
      <c r="K1374" s="223"/>
      <c r="L1374" s="44"/>
      <c r="M1374" s="224" t="s">
        <v>1</v>
      </c>
      <c r="N1374" s="225" t="s">
        <v>41</v>
      </c>
      <c r="O1374" s="91"/>
      <c r="P1374" s="226">
        <f>O1374*H1374</f>
        <v>0</v>
      </c>
      <c r="Q1374" s="226">
        <v>0.00012999999999999999</v>
      </c>
      <c r="R1374" s="226">
        <f>Q1374*H1374</f>
        <v>0.090674999999999992</v>
      </c>
      <c r="S1374" s="226">
        <v>0</v>
      </c>
      <c r="T1374" s="227">
        <f>S1374*H1374</f>
        <v>0</v>
      </c>
      <c r="U1374" s="38"/>
      <c r="V1374" s="38"/>
      <c r="W1374" s="38"/>
      <c r="X1374" s="38"/>
      <c r="Y1374" s="38"/>
      <c r="Z1374" s="38"/>
      <c r="AA1374" s="38"/>
      <c r="AB1374" s="38"/>
      <c r="AC1374" s="38"/>
      <c r="AD1374" s="38"/>
      <c r="AE1374" s="38"/>
      <c r="AR1374" s="228" t="s">
        <v>126</v>
      </c>
      <c r="AT1374" s="228" t="s">
        <v>120</v>
      </c>
      <c r="AU1374" s="228" t="s">
        <v>86</v>
      </c>
      <c r="AY1374" s="17" t="s">
        <v>116</v>
      </c>
      <c r="BE1374" s="229">
        <f>IF(N1374="základní",J1374,0)</f>
        <v>0</v>
      </c>
      <c r="BF1374" s="229">
        <f>IF(N1374="snížená",J1374,0)</f>
        <v>0</v>
      </c>
      <c r="BG1374" s="229">
        <f>IF(N1374="zákl. přenesená",J1374,0)</f>
        <v>0</v>
      </c>
      <c r="BH1374" s="229">
        <f>IF(N1374="sníž. přenesená",J1374,0)</f>
        <v>0</v>
      </c>
      <c r="BI1374" s="229">
        <f>IF(N1374="nulová",J1374,0)</f>
        <v>0</v>
      </c>
      <c r="BJ1374" s="17" t="s">
        <v>81</v>
      </c>
      <c r="BK1374" s="229">
        <f>ROUND(I1374*H1374,2)</f>
        <v>0</v>
      </c>
      <c r="BL1374" s="17" t="s">
        <v>126</v>
      </c>
      <c r="BM1374" s="228" t="s">
        <v>1567</v>
      </c>
    </row>
    <row r="1375" s="13" customFormat="1">
      <c r="A1375" s="13"/>
      <c r="B1375" s="237"/>
      <c r="C1375" s="238"/>
      <c r="D1375" s="239" t="s">
        <v>196</v>
      </c>
      <c r="E1375" s="240" t="s">
        <v>1</v>
      </c>
      <c r="F1375" s="241" t="s">
        <v>1568</v>
      </c>
      <c r="G1375" s="238"/>
      <c r="H1375" s="242">
        <v>210</v>
      </c>
      <c r="I1375" s="243"/>
      <c r="J1375" s="238"/>
      <c r="K1375" s="238"/>
      <c r="L1375" s="244"/>
      <c r="M1375" s="245"/>
      <c r="N1375" s="246"/>
      <c r="O1375" s="246"/>
      <c r="P1375" s="246"/>
      <c r="Q1375" s="246"/>
      <c r="R1375" s="246"/>
      <c r="S1375" s="246"/>
      <c r="T1375" s="247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T1375" s="248" t="s">
        <v>196</v>
      </c>
      <c r="AU1375" s="248" t="s">
        <v>86</v>
      </c>
      <c r="AV1375" s="13" t="s">
        <v>86</v>
      </c>
      <c r="AW1375" s="13" t="s">
        <v>32</v>
      </c>
      <c r="AX1375" s="13" t="s">
        <v>76</v>
      </c>
      <c r="AY1375" s="248" t="s">
        <v>116</v>
      </c>
    </row>
    <row r="1376" s="13" customFormat="1">
      <c r="A1376" s="13"/>
      <c r="B1376" s="237"/>
      <c r="C1376" s="238"/>
      <c r="D1376" s="239" t="s">
        <v>196</v>
      </c>
      <c r="E1376" s="240" t="s">
        <v>1</v>
      </c>
      <c r="F1376" s="241" t="s">
        <v>1569</v>
      </c>
      <c r="G1376" s="238"/>
      <c r="H1376" s="242">
        <v>188.40000000000001</v>
      </c>
      <c r="I1376" s="243"/>
      <c r="J1376" s="238"/>
      <c r="K1376" s="238"/>
      <c r="L1376" s="244"/>
      <c r="M1376" s="245"/>
      <c r="N1376" s="246"/>
      <c r="O1376" s="246"/>
      <c r="P1376" s="246"/>
      <c r="Q1376" s="246"/>
      <c r="R1376" s="246"/>
      <c r="S1376" s="246"/>
      <c r="T1376" s="247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T1376" s="248" t="s">
        <v>196</v>
      </c>
      <c r="AU1376" s="248" t="s">
        <v>86</v>
      </c>
      <c r="AV1376" s="13" t="s">
        <v>86</v>
      </c>
      <c r="AW1376" s="13" t="s">
        <v>32</v>
      </c>
      <c r="AX1376" s="13" t="s">
        <v>76</v>
      </c>
      <c r="AY1376" s="248" t="s">
        <v>116</v>
      </c>
    </row>
    <row r="1377" s="13" customFormat="1">
      <c r="A1377" s="13"/>
      <c r="B1377" s="237"/>
      <c r="C1377" s="238"/>
      <c r="D1377" s="239" t="s">
        <v>196</v>
      </c>
      <c r="E1377" s="240" t="s">
        <v>1</v>
      </c>
      <c r="F1377" s="241" t="s">
        <v>1570</v>
      </c>
      <c r="G1377" s="238"/>
      <c r="H1377" s="242">
        <v>188.5</v>
      </c>
      <c r="I1377" s="243"/>
      <c r="J1377" s="238"/>
      <c r="K1377" s="238"/>
      <c r="L1377" s="244"/>
      <c r="M1377" s="245"/>
      <c r="N1377" s="246"/>
      <c r="O1377" s="246"/>
      <c r="P1377" s="246"/>
      <c r="Q1377" s="246"/>
      <c r="R1377" s="246"/>
      <c r="S1377" s="246"/>
      <c r="T1377" s="247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T1377" s="248" t="s">
        <v>196</v>
      </c>
      <c r="AU1377" s="248" t="s">
        <v>86</v>
      </c>
      <c r="AV1377" s="13" t="s">
        <v>86</v>
      </c>
      <c r="AW1377" s="13" t="s">
        <v>32</v>
      </c>
      <c r="AX1377" s="13" t="s">
        <v>76</v>
      </c>
      <c r="AY1377" s="248" t="s">
        <v>116</v>
      </c>
    </row>
    <row r="1378" s="13" customFormat="1">
      <c r="A1378" s="13"/>
      <c r="B1378" s="237"/>
      <c r="C1378" s="238"/>
      <c r="D1378" s="239" t="s">
        <v>196</v>
      </c>
      <c r="E1378" s="240" t="s">
        <v>1</v>
      </c>
      <c r="F1378" s="241" t="s">
        <v>1571</v>
      </c>
      <c r="G1378" s="238"/>
      <c r="H1378" s="242">
        <v>110.59999999999999</v>
      </c>
      <c r="I1378" s="243"/>
      <c r="J1378" s="238"/>
      <c r="K1378" s="238"/>
      <c r="L1378" s="244"/>
      <c r="M1378" s="245"/>
      <c r="N1378" s="246"/>
      <c r="O1378" s="246"/>
      <c r="P1378" s="246"/>
      <c r="Q1378" s="246"/>
      <c r="R1378" s="246"/>
      <c r="S1378" s="246"/>
      <c r="T1378" s="247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T1378" s="248" t="s">
        <v>196</v>
      </c>
      <c r="AU1378" s="248" t="s">
        <v>86</v>
      </c>
      <c r="AV1378" s="13" t="s">
        <v>86</v>
      </c>
      <c r="AW1378" s="13" t="s">
        <v>32</v>
      </c>
      <c r="AX1378" s="13" t="s">
        <v>76</v>
      </c>
      <c r="AY1378" s="248" t="s">
        <v>116</v>
      </c>
    </row>
    <row r="1379" s="14" customFormat="1">
      <c r="A1379" s="14"/>
      <c r="B1379" s="249"/>
      <c r="C1379" s="250"/>
      <c r="D1379" s="239" t="s">
        <v>196</v>
      </c>
      <c r="E1379" s="251" t="s">
        <v>1</v>
      </c>
      <c r="F1379" s="252" t="s">
        <v>201</v>
      </c>
      <c r="G1379" s="250"/>
      <c r="H1379" s="253">
        <v>697.5</v>
      </c>
      <c r="I1379" s="254"/>
      <c r="J1379" s="250"/>
      <c r="K1379" s="250"/>
      <c r="L1379" s="255"/>
      <c r="M1379" s="256"/>
      <c r="N1379" s="257"/>
      <c r="O1379" s="257"/>
      <c r="P1379" s="257"/>
      <c r="Q1379" s="257"/>
      <c r="R1379" s="257"/>
      <c r="S1379" s="257"/>
      <c r="T1379" s="258"/>
      <c r="U1379" s="14"/>
      <c r="V1379" s="14"/>
      <c r="W1379" s="14"/>
      <c r="X1379" s="14"/>
      <c r="Y1379" s="14"/>
      <c r="Z1379" s="14"/>
      <c r="AA1379" s="14"/>
      <c r="AB1379" s="14"/>
      <c r="AC1379" s="14"/>
      <c r="AD1379" s="14"/>
      <c r="AE1379" s="14"/>
      <c r="AT1379" s="259" t="s">
        <v>196</v>
      </c>
      <c r="AU1379" s="259" t="s">
        <v>86</v>
      </c>
      <c r="AV1379" s="14" t="s">
        <v>126</v>
      </c>
      <c r="AW1379" s="14" t="s">
        <v>32</v>
      </c>
      <c r="AX1379" s="14" t="s">
        <v>81</v>
      </c>
      <c r="AY1379" s="259" t="s">
        <v>116</v>
      </c>
    </row>
    <row r="1380" s="2" customFormat="1" ht="24.15" customHeight="1">
      <c r="A1380" s="38"/>
      <c r="B1380" s="39"/>
      <c r="C1380" s="216" t="s">
        <v>1572</v>
      </c>
      <c r="D1380" s="216" t="s">
        <v>120</v>
      </c>
      <c r="E1380" s="217" t="s">
        <v>1573</v>
      </c>
      <c r="F1380" s="218" t="s">
        <v>1574</v>
      </c>
      <c r="G1380" s="219" t="s">
        <v>262</v>
      </c>
      <c r="H1380" s="220">
        <v>36.728999999999999</v>
      </c>
      <c r="I1380" s="221"/>
      <c r="J1380" s="222">
        <f>ROUND(I1380*H1380,2)</f>
        <v>0</v>
      </c>
      <c r="K1380" s="223"/>
      <c r="L1380" s="44"/>
      <c r="M1380" s="224" t="s">
        <v>1</v>
      </c>
      <c r="N1380" s="225" t="s">
        <v>41</v>
      </c>
      <c r="O1380" s="91"/>
      <c r="P1380" s="226">
        <f>O1380*H1380</f>
        <v>0</v>
      </c>
      <c r="Q1380" s="226">
        <v>0</v>
      </c>
      <c r="R1380" s="226">
        <f>Q1380*H1380</f>
        <v>0</v>
      </c>
      <c r="S1380" s="226">
        <v>0</v>
      </c>
      <c r="T1380" s="227">
        <f>S1380*H1380</f>
        <v>0</v>
      </c>
      <c r="U1380" s="38"/>
      <c r="V1380" s="38"/>
      <c r="W1380" s="38"/>
      <c r="X1380" s="38"/>
      <c r="Y1380" s="38"/>
      <c r="Z1380" s="38"/>
      <c r="AA1380" s="38"/>
      <c r="AB1380" s="38"/>
      <c r="AC1380" s="38"/>
      <c r="AD1380" s="38"/>
      <c r="AE1380" s="38"/>
      <c r="AR1380" s="228" t="s">
        <v>126</v>
      </c>
      <c r="AT1380" s="228" t="s">
        <v>120</v>
      </c>
      <c r="AU1380" s="228" t="s">
        <v>86</v>
      </c>
      <c r="AY1380" s="17" t="s">
        <v>116</v>
      </c>
      <c r="BE1380" s="229">
        <f>IF(N1380="základní",J1380,0)</f>
        <v>0</v>
      </c>
      <c r="BF1380" s="229">
        <f>IF(N1380="snížená",J1380,0)</f>
        <v>0</v>
      </c>
      <c r="BG1380" s="229">
        <f>IF(N1380="zákl. přenesená",J1380,0)</f>
        <v>0</v>
      </c>
      <c r="BH1380" s="229">
        <f>IF(N1380="sníž. přenesená",J1380,0)</f>
        <v>0</v>
      </c>
      <c r="BI1380" s="229">
        <f>IF(N1380="nulová",J1380,0)</f>
        <v>0</v>
      </c>
      <c r="BJ1380" s="17" t="s">
        <v>81</v>
      </c>
      <c r="BK1380" s="229">
        <f>ROUND(I1380*H1380,2)</f>
        <v>0</v>
      </c>
      <c r="BL1380" s="17" t="s">
        <v>126</v>
      </c>
      <c r="BM1380" s="228" t="s">
        <v>1575</v>
      </c>
    </row>
    <row r="1381" s="13" customFormat="1">
      <c r="A1381" s="13"/>
      <c r="B1381" s="237"/>
      <c r="C1381" s="238"/>
      <c r="D1381" s="239" t="s">
        <v>196</v>
      </c>
      <c r="E1381" s="240" t="s">
        <v>1</v>
      </c>
      <c r="F1381" s="241" t="s">
        <v>1576</v>
      </c>
      <c r="G1381" s="238"/>
      <c r="H1381" s="242">
        <v>36.728999999999999</v>
      </c>
      <c r="I1381" s="243"/>
      <c r="J1381" s="238"/>
      <c r="K1381" s="238"/>
      <c r="L1381" s="244"/>
      <c r="M1381" s="245"/>
      <c r="N1381" s="246"/>
      <c r="O1381" s="246"/>
      <c r="P1381" s="246"/>
      <c r="Q1381" s="246"/>
      <c r="R1381" s="246"/>
      <c r="S1381" s="246"/>
      <c r="T1381" s="247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T1381" s="248" t="s">
        <v>196</v>
      </c>
      <c r="AU1381" s="248" t="s">
        <v>86</v>
      </c>
      <c r="AV1381" s="13" t="s">
        <v>86</v>
      </c>
      <c r="AW1381" s="13" t="s">
        <v>32</v>
      </c>
      <c r="AX1381" s="13" t="s">
        <v>81</v>
      </c>
      <c r="AY1381" s="248" t="s">
        <v>116</v>
      </c>
    </row>
    <row r="1382" s="2" customFormat="1" ht="24.15" customHeight="1">
      <c r="A1382" s="38"/>
      <c r="B1382" s="39"/>
      <c r="C1382" s="216" t="s">
        <v>1577</v>
      </c>
      <c r="D1382" s="216" t="s">
        <v>120</v>
      </c>
      <c r="E1382" s="217" t="s">
        <v>1578</v>
      </c>
      <c r="F1382" s="218" t="s">
        <v>1579</v>
      </c>
      <c r="G1382" s="219" t="s">
        <v>262</v>
      </c>
      <c r="H1382" s="220">
        <v>918.22500000000002</v>
      </c>
      <c r="I1382" s="221"/>
      <c r="J1382" s="222">
        <f>ROUND(I1382*H1382,2)</f>
        <v>0</v>
      </c>
      <c r="K1382" s="223"/>
      <c r="L1382" s="44"/>
      <c r="M1382" s="224" t="s">
        <v>1</v>
      </c>
      <c r="N1382" s="225" t="s">
        <v>41</v>
      </c>
      <c r="O1382" s="91"/>
      <c r="P1382" s="226">
        <f>O1382*H1382</f>
        <v>0</v>
      </c>
      <c r="Q1382" s="226">
        <v>0</v>
      </c>
      <c r="R1382" s="226">
        <f>Q1382*H1382</f>
        <v>0</v>
      </c>
      <c r="S1382" s="226">
        <v>0</v>
      </c>
      <c r="T1382" s="227">
        <f>S1382*H1382</f>
        <v>0</v>
      </c>
      <c r="U1382" s="38"/>
      <c r="V1382" s="38"/>
      <c r="W1382" s="38"/>
      <c r="X1382" s="38"/>
      <c r="Y1382" s="38"/>
      <c r="Z1382" s="38"/>
      <c r="AA1382" s="38"/>
      <c r="AB1382" s="38"/>
      <c r="AC1382" s="38"/>
      <c r="AD1382" s="38"/>
      <c r="AE1382" s="38"/>
      <c r="AR1382" s="228" t="s">
        <v>126</v>
      </c>
      <c r="AT1382" s="228" t="s">
        <v>120</v>
      </c>
      <c r="AU1382" s="228" t="s">
        <v>86</v>
      </c>
      <c r="AY1382" s="17" t="s">
        <v>116</v>
      </c>
      <c r="BE1382" s="229">
        <f>IF(N1382="základní",J1382,0)</f>
        <v>0</v>
      </c>
      <c r="BF1382" s="229">
        <f>IF(N1382="snížená",J1382,0)</f>
        <v>0</v>
      </c>
      <c r="BG1382" s="229">
        <f>IF(N1382="zákl. přenesená",J1382,0)</f>
        <v>0</v>
      </c>
      <c r="BH1382" s="229">
        <f>IF(N1382="sníž. přenesená",J1382,0)</f>
        <v>0</v>
      </c>
      <c r="BI1382" s="229">
        <f>IF(N1382="nulová",J1382,0)</f>
        <v>0</v>
      </c>
      <c r="BJ1382" s="17" t="s">
        <v>81</v>
      </c>
      <c r="BK1382" s="229">
        <f>ROUND(I1382*H1382,2)</f>
        <v>0</v>
      </c>
      <c r="BL1382" s="17" t="s">
        <v>126</v>
      </c>
      <c r="BM1382" s="228" t="s">
        <v>1580</v>
      </c>
    </row>
    <row r="1383" s="13" customFormat="1">
      <c r="A1383" s="13"/>
      <c r="B1383" s="237"/>
      <c r="C1383" s="238"/>
      <c r="D1383" s="239" t="s">
        <v>196</v>
      </c>
      <c r="E1383" s="240" t="s">
        <v>1</v>
      </c>
      <c r="F1383" s="241" t="s">
        <v>1581</v>
      </c>
      <c r="G1383" s="238"/>
      <c r="H1383" s="242">
        <v>918.22500000000002</v>
      </c>
      <c r="I1383" s="243"/>
      <c r="J1383" s="238"/>
      <c r="K1383" s="238"/>
      <c r="L1383" s="244"/>
      <c r="M1383" s="245"/>
      <c r="N1383" s="246"/>
      <c r="O1383" s="246"/>
      <c r="P1383" s="246"/>
      <c r="Q1383" s="246"/>
      <c r="R1383" s="246"/>
      <c r="S1383" s="246"/>
      <c r="T1383" s="247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T1383" s="248" t="s">
        <v>196</v>
      </c>
      <c r="AU1383" s="248" t="s">
        <v>86</v>
      </c>
      <c r="AV1383" s="13" t="s">
        <v>86</v>
      </c>
      <c r="AW1383" s="13" t="s">
        <v>32</v>
      </c>
      <c r="AX1383" s="13" t="s">
        <v>81</v>
      </c>
      <c r="AY1383" s="248" t="s">
        <v>116</v>
      </c>
    </row>
    <row r="1384" s="2" customFormat="1" ht="24.15" customHeight="1">
      <c r="A1384" s="38"/>
      <c r="B1384" s="39"/>
      <c r="C1384" s="216" t="s">
        <v>1582</v>
      </c>
      <c r="D1384" s="216" t="s">
        <v>120</v>
      </c>
      <c r="E1384" s="217" t="s">
        <v>1583</v>
      </c>
      <c r="F1384" s="218" t="s">
        <v>1584</v>
      </c>
      <c r="G1384" s="219" t="s">
        <v>262</v>
      </c>
      <c r="H1384" s="220">
        <v>36.728999999999999</v>
      </c>
      <c r="I1384" s="221"/>
      <c r="J1384" s="222">
        <f>ROUND(I1384*H1384,2)</f>
        <v>0</v>
      </c>
      <c r="K1384" s="223"/>
      <c r="L1384" s="44"/>
      <c r="M1384" s="224" t="s">
        <v>1</v>
      </c>
      <c r="N1384" s="225" t="s">
        <v>41</v>
      </c>
      <c r="O1384" s="91"/>
      <c r="P1384" s="226">
        <f>O1384*H1384</f>
        <v>0</v>
      </c>
      <c r="Q1384" s="226">
        <v>0</v>
      </c>
      <c r="R1384" s="226">
        <f>Q1384*H1384</f>
        <v>0</v>
      </c>
      <c r="S1384" s="226">
        <v>0</v>
      </c>
      <c r="T1384" s="227">
        <f>S1384*H1384</f>
        <v>0</v>
      </c>
      <c r="U1384" s="38"/>
      <c r="V1384" s="38"/>
      <c r="W1384" s="38"/>
      <c r="X1384" s="38"/>
      <c r="Y1384" s="38"/>
      <c r="Z1384" s="38"/>
      <c r="AA1384" s="38"/>
      <c r="AB1384" s="38"/>
      <c r="AC1384" s="38"/>
      <c r="AD1384" s="38"/>
      <c r="AE1384" s="38"/>
      <c r="AR1384" s="228" t="s">
        <v>126</v>
      </c>
      <c r="AT1384" s="228" t="s">
        <v>120</v>
      </c>
      <c r="AU1384" s="228" t="s">
        <v>86</v>
      </c>
      <c r="AY1384" s="17" t="s">
        <v>116</v>
      </c>
      <c r="BE1384" s="229">
        <f>IF(N1384="základní",J1384,0)</f>
        <v>0</v>
      </c>
      <c r="BF1384" s="229">
        <f>IF(N1384="snížená",J1384,0)</f>
        <v>0</v>
      </c>
      <c r="BG1384" s="229">
        <f>IF(N1384="zákl. přenesená",J1384,0)</f>
        <v>0</v>
      </c>
      <c r="BH1384" s="229">
        <f>IF(N1384="sníž. přenesená",J1384,0)</f>
        <v>0</v>
      </c>
      <c r="BI1384" s="229">
        <f>IF(N1384="nulová",J1384,0)</f>
        <v>0</v>
      </c>
      <c r="BJ1384" s="17" t="s">
        <v>81</v>
      </c>
      <c r="BK1384" s="229">
        <f>ROUND(I1384*H1384,2)</f>
        <v>0</v>
      </c>
      <c r="BL1384" s="17" t="s">
        <v>126</v>
      </c>
      <c r="BM1384" s="228" t="s">
        <v>1585</v>
      </c>
    </row>
    <row r="1385" s="2" customFormat="1" ht="24.15" customHeight="1">
      <c r="A1385" s="38"/>
      <c r="B1385" s="39"/>
      <c r="C1385" s="216" t="s">
        <v>1586</v>
      </c>
      <c r="D1385" s="216" t="s">
        <v>120</v>
      </c>
      <c r="E1385" s="217" t="s">
        <v>1587</v>
      </c>
      <c r="F1385" s="218" t="s">
        <v>1588</v>
      </c>
      <c r="G1385" s="219" t="s">
        <v>697</v>
      </c>
      <c r="H1385" s="220">
        <v>13.800000000000001</v>
      </c>
      <c r="I1385" s="221"/>
      <c r="J1385" s="222">
        <f>ROUND(I1385*H1385,2)</f>
        <v>0</v>
      </c>
      <c r="K1385" s="223"/>
      <c r="L1385" s="44"/>
      <c r="M1385" s="224" t="s">
        <v>1</v>
      </c>
      <c r="N1385" s="225" t="s">
        <v>41</v>
      </c>
      <c r="O1385" s="91"/>
      <c r="P1385" s="226">
        <f>O1385*H1385</f>
        <v>0</v>
      </c>
      <c r="Q1385" s="226">
        <v>0</v>
      </c>
      <c r="R1385" s="226">
        <f>Q1385*H1385</f>
        <v>0</v>
      </c>
      <c r="S1385" s="226">
        <v>0</v>
      </c>
      <c r="T1385" s="227">
        <f>S1385*H1385</f>
        <v>0</v>
      </c>
      <c r="U1385" s="38"/>
      <c r="V1385" s="38"/>
      <c r="W1385" s="38"/>
      <c r="X1385" s="38"/>
      <c r="Y1385" s="38"/>
      <c r="Z1385" s="38"/>
      <c r="AA1385" s="38"/>
      <c r="AB1385" s="38"/>
      <c r="AC1385" s="38"/>
      <c r="AD1385" s="38"/>
      <c r="AE1385" s="38"/>
      <c r="AR1385" s="228" t="s">
        <v>126</v>
      </c>
      <c r="AT1385" s="228" t="s">
        <v>120</v>
      </c>
      <c r="AU1385" s="228" t="s">
        <v>86</v>
      </c>
      <c r="AY1385" s="17" t="s">
        <v>116</v>
      </c>
      <c r="BE1385" s="229">
        <f>IF(N1385="základní",J1385,0)</f>
        <v>0</v>
      </c>
      <c r="BF1385" s="229">
        <f>IF(N1385="snížená",J1385,0)</f>
        <v>0</v>
      </c>
      <c r="BG1385" s="229">
        <f>IF(N1385="zákl. přenesená",J1385,0)</f>
        <v>0</v>
      </c>
      <c r="BH1385" s="229">
        <f>IF(N1385="sníž. přenesená",J1385,0)</f>
        <v>0</v>
      </c>
      <c r="BI1385" s="229">
        <f>IF(N1385="nulová",J1385,0)</f>
        <v>0</v>
      </c>
      <c r="BJ1385" s="17" t="s">
        <v>81</v>
      </c>
      <c r="BK1385" s="229">
        <f>ROUND(I1385*H1385,2)</f>
        <v>0</v>
      </c>
      <c r="BL1385" s="17" t="s">
        <v>126</v>
      </c>
      <c r="BM1385" s="228" t="s">
        <v>1589</v>
      </c>
    </row>
    <row r="1386" s="2" customFormat="1" ht="24.15" customHeight="1">
      <c r="A1386" s="38"/>
      <c r="B1386" s="39"/>
      <c r="C1386" s="216" t="s">
        <v>1590</v>
      </c>
      <c r="D1386" s="216" t="s">
        <v>120</v>
      </c>
      <c r="E1386" s="217" t="s">
        <v>1591</v>
      </c>
      <c r="F1386" s="218" t="s">
        <v>1592</v>
      </c>
      <c r="G1386" s="219" t="s">
        <v>697</v>
      </c>
      <c r="H1386" s="220">
        <v>345</v>
      </c>
      <c r="I1386" s="221"/>
      <c r="J1386" s="222">
        <f>ROUND(I1386*H1386,2)</f>
        <v>0</v>
      </c>
      <c r="K1386" s="223"/>
      <c r="L1386" s="44"/>
      <c r="M1386" s="224" t="s">
        <v>1</v>
      </c>
      <c r="N1386" s="225" t="s">
        <v>41</v>
      </c>
      <c r="O1386" s="91"/>
      <c r="P1386" s="226">
        <f>O1386*H1386</f>
        <v>0</v>
      </c>
      <c r="Q1386" s="226">
        <v>0</v>
      </c>
      <c r="R1386" s="226">
        <f>Q1386*H1386</f>
        <v>0</v>
      </c>
      <c r="S1386" s="226">
        <v>0</v>
      </c>
      <c r="T1386" s="227">
        <f>S1386*H1386</f>
        <v>0</v>
      </c>
      <c r="U1386" s="38"/>
      <c r="V1386" s="38"/>
      <c r="W1386" s="38"/>
      <c r="X1386" s="38"/>
      <c r="Y1386" s="38"/>
      <c r="Z1386" s="38"/>
      <c r="AA1386" s="38"/>
      <c r="AB1386" s="38"/>
      <c r="AC1386" s="38"/>
      <c r="AD1386" s="38"/>
      <c r="AE1386" s="38"/>
      <c r="AR1386" s="228" t="s">
        <v>126</v>
      </c>
      <c r="AT1386" s="228" t="s">
        <v>120</v>
      </c>
      <c r="AU1386" s="228" t="s">
        <v>86</v>
      </c>
      <c r="AY1386" s="17" t="s">
        <v>116</v>
      </c>
      <c r="BE1386" s="229">
        <f>IF(N1386="základní",J1386,0)</f>
        <v>0</v>
      </c>
      <c r="BF1386" s="229">
        <f>IF(N1386="snížená",J1386,0)</f>
        <v>0</v>
      </c>
      <c r="BG1386" s="229">
        <f>IF(N1386="zákl. přenesená",J1386,0)</f>
        <v>0</v>
      </c>
      <c r="BH1386" s="229">
        <f>IF(N1386="sníž. přenesená",J1386,0)</f>
        <v>0</v>
      </c>
      <c r="BI1386" s="229">
        <f>IF(N1386="nulová",J1386,0)</f>
        <v>0</v>
      </c>
      <c r="BJ1386" s="17" t="s">
        <v>81</v>
      </c>
      <c r="BK1386" s="229">
        <f>ROUND(I1386*H1386,2)</f>
        <v>0</v>
      </c>
      <c r="BL1386" s="17" t="s">
        <v>126</v>
      </c>
      <c r="BM1386" s="228" t="s">
        <v>1593</v>
      </c>
    </row>
    <row r="1387" s="13" customFormat="1">
      <c r="A1387" s="13"/>
      <c r="B1387" s="237"/>
      <c r="C1387" s="238"/>
      <c r="D1387" s="239" t="s">
        <v>196</v>
      </c>
      <c r="E1387" s="240" t="s">
        <v>1</v>
      </c>
      <c r="F1387" s="241" t="s">
        <v>1594</v>
      </c>
      <c r="G1387" s="238"/>
      <c r="H1387" s="242">
        <v>345</v>
      </c>
      <c r="I1387" s="243"/>
      <c r="J1387" s="238"/>
      <c r="K1387" s="238"/>
      <c r="L1387" s="244"/>
      <c r="M1387" s="245"/>
      <c r="N1387" s="246"/>
      <c r="O1387" s="246"/>
      <c r="P1387" s="246"/>
      <c r="Q1387" s="246"/>
      <c r="R1387" s="246"/>
      <c r="S1387" s="246"/>
      <c r="T1387" s="247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T1387" s="248" t="s">
        <v>196</v>
      </c>
      <c r="AU1387" s="248" t="s">
        <v>86</v>
      </c>
      <c r="AV1387" s="13" t="s">
        <v>86</v>
      </c>
      <c r="AW1387" s="13" t="s">
        <v>32</v>
      </c>
      <c r="AX1387" s="13" t="s">
        <v>81</v>
      </c>
      <c r="AY1387" s="248" t="s">
        <v>116</v>
      </c>
    </row>
    <row r="1388" s="2" customFormat="1" ht="24.15" customHeight="1">
      <c r="A1388" s="38"/>
      <c r="B1388" s="39"/>
      <c r="C1388" s="216" t="s">
        <v>1595</v>
      </c>
      <c r="D1388" s="216" t="s">
        <v>120</v>
      </c>
      <c r="E1388" s="217" t="s">
        <v>1596</v>
      </c>
      <c r="F1388" s="218" t="s">
        <v>1597</v>
      </c>
      <c r="G1388" s="219" t="s">
        <v>697</v>
      </c>
      <c r="H1388" s="220">
        <v>13.800000000000001</v>
      </c>
      <c r="I1388" s="221"/>
      <c r="J1388" s="222">
        <f>ROUND(I1388*H1388,2)</f>
        <v>0</v>
      </c>
      <c r="K1388" s="223"/>
      <c r="L1388" s="44"/>
      <c r="M1388" s="224" t="s">
        <v>1</v>
      </c>
      <c r="N1388" s="225" t="s">
        <v>41</v>
      </c>
      <c r="O1388" s="91"/>
      <c r="P1388" s="226">
        <f>O1388*H1388</f>
        <v>0</v>
      </c>
      <c r="Q1388" s="226">
        <v>0</v>
      </c>
      <c r="R1388" s="226">
        <f>Q1388*H1388</f>
        <v>0</v>
      </c>
      <c r="S1388" s="226">
        <v>0</v>
      </c>
      <c r="T1388" s="227">
        <f>S1388*H1388</f>
        <v>0</v>
      </c>
      <c r="U1388" s="38"/>
      <c r="V1388" s="38"/>
      <c r="W1388" s="38"/>
      <c r="X1388" s="38"/>
      <c r="Y1388" s="38"/>
      <c r="Z1388" s="38"/>
      <c r="AA1388" s="38"/>
      <c r="AB1388" s="38"/>
      <c r="AC1388" s="38"/>
      <c r="AD1388" s="38"/>
      <c r="AE1388" s="38"/>
      <c r="AR1388" s="228" t="s">
        <v>126</v>
      </c>
      <c r="AT1388" s="228" t="s">
        <v>120</v>
      </c>
      <c r="AU1388" s="228" t="s">
        <v>86</v>
      </c>
      <c r="AY1388" s="17" t="s">
        <v>116</v>
      </c>
      <c r="BE1388" s="229">
        <f>IF(N1388="základní",J1388,0)</f>
        <v>0</v>
      </c>
      <c r="BF1388" s="229">
        <f>IF(N1388="snížená",J1388,0)</f>
        <v>0</v>
      </c>
      <c r="BG1388" s="229">
        <f>IF(N1388="zákl. přenesená",J1388,0)</f>
        <v>0</v>
      </c>
      <c r="BH1388" s="229">
        <f>IF(N1388="sníž. přenesená",J1388,0)</f>
        <v>0</v>
      </c>
      <c r="BI1388" s="229">
        <f>IF(N1388="nulová",J1388,0)</f>
        <v>0</v>
      </c>
      <c r="BJ1388" s="17" t="s">
        <v>81</v>
      </c>
      <c r="BK1388" s="229">
        <f>ROUND(I1388*H1388,2)</f>
        <v>0</v>
      </c>
      <c r="BL1388" s="17" t="s">
        <v>126</v>
      </c>
      <c r="BM1388" s="228" t="s">
        <v>1598</v>
      </c>
    </row>
    <row r="1389" s="2" customFormat="1" ht="24.15" customHeight="1">
      <c r="A1389" s="38"/>
      <c r="B1389" s="39"/>
      <c r="C1389" s="216" t="s">
        <v>1599</v>
      </c>
      <c r="D1389" s="216" t="s">
        <v>120</v>
      </c>
      <c r="E1389" s="217" t="s">
        <v>1600</v>
      </c>
      <c r="F1389" s="218" t="s">
        <v>1601</v>
      </c>
      <c r="G1389" s="219" t="s">
        <v>262</v>
      </c>
      <c r="H1389" s="220">
        <v>858.221</v>
      </c>
      <c r="I1389" s="221"/>
      <c r="J1389" s="222">
        <f>ROUND(I1389*H1389,2)</f>
        <v>0</v>
      </c>
      <c r="K1389" s="223"/>
      <c r="L1389" s="44"/>
      <c r="M1389" s="224" t="s">
        <v>1</v>
      </c>
      <c r="N1389" s="225" t="s">
        <v>41</v>
      </c>
      <c r="O1389" s="91"/>
      <c r="P1389" s="226">
        <f>O1389*H1389</f>
        <v>0</v>
      </c>
      <c r="Q1389" s="226">
        <v>4.0000000000000003E-05</v>
      </c>
      <c r="R1389" s="226">
        <f>Q1389*H1389</f>
        <v>0.034328840000000006</v>
      </c>
      <c r="S1389" s="226">
        <v>0</v>
      </c>
      <c r="T1389" s="227">
        <f>S1389*H1389</f>
        <v>0</v>
      </c>
      <c r="U1389" s="38"/>
      <c r="V1389" s="38"/>
      <c r="W1389" s="38"/>
      <c r="X1389" s="38"/>
      <c r="Y1389" s="38"/>
      <c r="Z1389" s="38"/>
      <c r="AA1389" s="38"/>
      <c r="AB1389" s="38"/>
      <c r="AC1389" s="38"/>
      <c r="AD1389" s="38"/>
      <c r="AE1389" s="38"/>
      <c r="AR1389" s="228" t="s">
        <v>126</v>
      </c>
      <c r="AT1389" s="228" t="s">
        <v>120</v>
      </c>
      <c r="AU1389" s="228" t="s">
        <v>86</v>
      </c>
      <c r="AY1389" s="17" t="s">
        <v>116</v>
      </c>
      <c r="BE1389" s="229">
        <f>IF(N1389="základní",J1389,0)</f>
        <v>0</v>
      </c>
      <c r="BF1389" s="229">
        <f>IF(N1389="snížená",J1389,0)</f>
        <v>0</v>
      </c>
      <c r="BG1389" s="229">
        <f>IF(N1389="zákl. přenesená",J1389,0)</f>
        <v>0</v>
      </c>
      <c r="BH1389" s="229">
        <f>IF(N1389="sníž. přenesená",J1389,0)</f>
        <v>0</v>
      </c>
      <c r="BI1389" s="229">
        <f>IF(N1389="nulová",J1389,0)</f>
        <v>0</v>
      </c>
      <c r="BJ1389" s="17" t="s">
        <v>81</v>
      </c>
      <c r="BK1389" s="229">
        <f>ROUND(I1389*H1389,2)</f>
        <v>0</v>
      </c>
      <c r="BL1389" s="17" t="s">
        <v>126</v>
      </c>
      <c r="BM1389" s="228" t="s">
        <v>1602</v>
      </c>
    </row>
    <row r="1390" s="13" customFormat="1">
      <c r="A1390" s="13"/>
      <c r="B1390" s="237"/>
      <c r="C1390" s="238"/>
      <c r="D1390" s="239" t="s">
        <v>196</v>
      </c>
      <c r="E1390" s="240" t="s">
        <v>1</v>
      </c>
      <c r="F1390" s="241" t="s">
        <v>1603</v>
      </c>
      <c r="G1390" s="238"/>
      <c r="H1390" s="242">
        <v>15.470000000000001</v>
      </c>
      <c r="I1390" s="243"/>
      <c r="J1390" s="238"/>
      <c r="K1390" s="238"/>
      <c r="L1390" s="244"/>
      <c r="M1390" s="245"/>
      <c r="N1390" s="246"/>
      <c r="O1390" s="246"/>
      <c r="P1390" s="246"/>
      <c r="Q1390" s="246"/>
      <c r="R1390" s="246"/>
      <c r="S1390" s="246"/>
      <c r="T1390" s="247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T1390" s="248" t="s">
        <v>196</v>
      </c>
      <c r="AU1390" s="248" t="s">
        <v>86</v>
      </c>
      <c r="AV1390" s="13" t="s">
        <v>86</v>
      </c>
      <c r="AW1390" s="13" t="s">
        <v>32</v>
      </c>
      <c r="AX1390" s="13" t="s">
        <v>76</v>
      </c>
      <c r="AY1390" s="248" t="s">
        <v>116</v>
      </c>
    </row>
    <row r="1391" s="13" customFormat="1">
      <c r="A1391" s="13"/>
      <c r="B1391" s="237"/>
      <c r="C1391" s="238"/>
      <c r="D1391" s="239" t="s">
        <v>196</v>
      </c>
      <c r="E1391" s="240" t="s">
        <v>1</v>
      </c>
      <c r="F1391" s="241" t="s">
        <v>1604</v>
      </c>
      <c r="G1391" s="238"/>
      <c r="H1391" s="242">
        <v>194.916</v>
      </c>
      <c r="I1391" s="243"/>
      <c r="J1391" s="238"/>
      <c r="K1391" s="238"/>
      <c r="L1391" s="244"/>
      <c r="M1391" s="245"/>
      <c r="N1391" s="246"/>
      <c r="O1391" s="246"/>
      <c r="P1391" s="246"/>
      <c r="Q1391" s="246"/>
      <c r="R1391" s="246"/>
      <c r="S1391" s="246"/>
      <c r="T1391" s="247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T1391" s="248" t="s">
        <v>196</v>
      </c>
      <c r="AU1391" s="248" t="s">
        <v>86</v>
      </c>
      <c r="AV1391" s="13" t="s">
        <v>86</v>
      </c>
      <c r="AW1391" s="13" t="s">
        <v>32</v>
      </c>
      <c r="AX1391" s="13" t="s">
        <v>76</v>
      </c>
      <c r="AY1391" s="248" t="s">
        <v>116</v>
      </c>
    </row>
    <row r="1392" s="13" customFormat="1">
      <c r="A1392" s="13"/>
      <c r="B1392" s="237"/>
      <c r="C1392" s="238"/>
      <c r="D1392" s="239" t="s">
        <v>196</v>
      </c>
      <c r="E1392" s="240" t="s">
        <v>1</v>
      </c>
      <c r="F1392" s="241" t="s">
        <v>1605</v>
      </c>
      <c r="G1392" s="238"/>
      <c r="H1392" s="242">
        <v>40.534999999999997</v>
      </c>
      <c r="I1392" s="243"/>
      <c r="J1392" s="238"/>
      <c r="K1392" s="238"/>
      <c r="L1392" s="244"/>
      <c r="M1392" s="245"/>
      <c r="N1392" s="246"/>
      <c r="O1392" s="246"/>
      <c r="P1392" s="246"/>
      <c r="Q1392" s="246"/>
      <c r="R1392" s="246"/>
      <c r="S1392" s="246"/>
      <c r="T1392" s="247"/>
      <c r="U1392" s="13"/>
      <c r="V1392" s="13"/>
      <c r="W1392" s="13"/>
      <c r="X1392" s="13"/>
      <c r="Y1392" s="13"/>
      <c r="Z1392" s="13"/>
      <c r="AA1392" s="13"/>
      <c r="AB1392" s="13"/>
      <c r="AC1392" s="13"/>
      <c r="AD1392" s="13"/>
      <c r="AE1392" s="13"/>
      <c r="AT1392" s="248" t="s">
        <v>196</v>
      </c>
      <c r="AU1392" s="248" t="s">
        <v>86</v>
      </c>
      <c r="AV1392" s="13" t="s">
        <v>86</v>
      </c>
      <c r="AW1392" s="13" t="s">
        <v>32</v>
      </c>
      <c r="AX1392" s="13" t="s">
        <v>76</v>
      </c>
      <c r="AY1392" s="248" t="s">
        <v>116</v>
      </c>
    </row>
    <row r="1393" s="15" customFormat="1">
      <c r="A1393" s="15"/>
      <c r="B1393" s="260"/>
      <c r="C1393" s="261"/>
      <c r="D1393" s="239" t="s">
        <v>196</v>
      </c>
      <c r="E1393" s="262" t="s">
        <v>1</v>
      </c>
      <c r="F1393" s="263" t="s">
        <v>1158</v>
      </c>
      <c r="G1393" s="261"/>
      <c r="H1393" s="264">
        <v>250.92099999999999</v>
      </c>
      <c r="I1393" s="265"/>
      <c r="J1393" s="261"/>
      <c r="K1393" s="261"/>
      <c r="L1393" s="266"/>
      <c r="M1393" s="267"/>
      <c r="N1393" s="268"/>
      <c r="O1393" s="268"/>
      <c r="P1393" s="268"/>
      <c r="Q1393" s="268"/>
      <c r="R1393" s="268"/>
      <c r="S1393" s="268"/>
      <c r="T1393" s="269"/>
      <c r="U1393" s="15"/>
      <c r="V1393" s="15"/>
      <c r="W1393" s="15"/>
      <c r="X1393" s="15"/>
      <c r="Y1393" s="15"/>
      <c r="Z1393" s="15"/>
      <c r="AA1393" s="15"/>
      <c r="AB1393" s="15"/>
      <c r="AC1393" s="15"/>
      <c r="AD1393" s="15"/>
      <c r="AE1393" s="15"/>
      <c r="AT1393" s="270" t="s">
        <v>196</v>
      </c>
      <c r="AU1393" s="270" t="s">
        <v>86</v>
      </c>
      <c r="AV1393" s="15" t="s">
        <v>119</v>
      </c>
      <c r="AW1393" s="15" t="s">
        <v>32</v>
      </c>
      <c r="AX1393" s="15" t="s">
        <v>76</v>
      </c>
      <c r="AY1393" s="270" t="s">
        <v>116</v>
      </c>
    </row>
    <row r="1394" s="13" customFormat="1">
      <c r="A1394" s="13"/>
      <c r="B1394" s="237"/>
      <c r="C1394" s="238"/>
      <c r="D1394" s="239" t="s">
        <v>196</v>
      </c>
      <c r="E1394" s="240" t="s">
        <v>1</v>
      </c>
      <c r="F1394" s="241" t="s">
        <v>1606</v>
      </c>
      <c r="G1394" s="238"/>
      <c r="H1394" s="242">
        <v>187.88</v>
      </c>
      <c r="I1394" s="243"/>
      <c r="J1394" s="238"/>
      <c r="K1394" s="238"/>
      <c r="L1394" s="244"/>
      <c r="M1394" s="245"/>
      <c r="N1394" s="246"/>
      <c r="O1394" s="246"/>
      <c r="P1394" s="246"/>
      <c r="Q1394" s="246"/>
      <c r="R1394" s="246"/>
      <c r="S1394" s="246"/>
      <c r="T1394" s="247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13"/>
      <c r="AE1394" s="13"/>
      <c r="AT1394" s="248" t="s">
        <v>196</v>
      </c>
      <c r="AU1394" s="248" t="s">
        <v>86</v>
      </c>
      <c r="AV1394" s="13" t="s">
        <v>86</v>
      </c>
      <c r="AW1394" s="13" t="s">
        <v>32</v>
      </c>
      <c r="AX1394" s="13" t="s">
        <v>76</v>
      </c>
      <c r="AY1394" s="248" t="s">
        <v>116</v>
      </c>
    </row>
    <row r="1395" s="13" customFormat="1">
      <c r="A1395" s="13"/>
      <c r="B1395" s="237"/>
      <c r="C1395" s="238"/>
      <c r="D1395" s="239" t="s">
        <v>196</v>
      </c>
      <c r="E1395" s="240" t="s">
        <v>1</v>
      </c>
      <c r="F1395" s="241" t="s">
        <v>1607</v>
      </c>
      <c r="G1395" s="238"/>
      <c r="H1395" s="242">
        <v>45.314999999999998</v>
      </c>
      <c r="I1395" s="243"/>
      <c r="J1395" s="238"/>
      <c r="K1395" s="238"/>
      <c r="L1395" s="244"/>
      <c r="M1395" s="245"/>
      <c r="N1395" s="246"/>
      <c r="O1395" s="246"/>
      <c r="P1395" s="246"/>
      <c r="Q1395" s="246"/>
      <c r="R1395" s="246"/>
      <c r="S1395" s="246"/>
      <c r="T1395" s="247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T1395" s="248" t="s">
        <v>196</v>
      </c>
      <c r="AU1395" s="248" t="s">
        <v>86</v>
      </c>
      <c r="AV1395" s="13" t="s">
        <v>86</v>
      </c>
      <c r="AW1395" s="13" t="s">
        <v>32</v>
      </c>
      <c r="AX1395" s="13" t="s">
        <v>76</v>
      </c>
      <c r="AY1395" s="248" t="s">
        <v>116</v>
      </c>
    </row>
    <row r="1396" s="15" customFormat="1">
      <c r="A1396" s="15"/>
      <c r="B1396" s="260"/>
      <c r="C1396" s="261"/>
      <c r="D1396" s="239" t="s">
        <v>196</v>
      </c>
      <c r="E1396" s="262" t="s">
        <v>1</v>
      </c>
      <c r="F1396" s="263" t="s">
        <v>1162</v>
      </c>
      <c r="G1396" s="261"/>
      <c r="H1396" s="264">
        <v>233.19499999999999</v>
      </c>
      <c r="I1396" s="265"/>
      <c r="J1396" s="261"/>
      <c r="K1396" s="261"/>
      <c r="L1396" s="266"/>
      <c r="M1396" s="267"/>
      <c r="N1396" s="268"/>
      <c r="O1396" s="268"/>
      <c r="P1396" s="268"/>
      <c r="Q1396" s="268"/>
      <c r="R1396" s="268"/>
      <c r="S1396" s="268"/>
      <c r="T1396" s="269"/>
      <c r="U1396" s="15"/>
      <c r="V1396" s="15"/>
      <c r="W1396" s="15"/>
      <c r="X1396" s="15"/>
      <c r="Y1396" s="15"/>
      <c r="Z1396" s="15"/>
      <c r="AA1396" s="15"/>
      <c r="AB1396" s="15"/>
      <c r="AC1396" s="15"/>
      <c r="AD1396" s="15"/>
      <c r="AE1396" s="15"/>
      <c r="AT1396" s="270" t="s">
        <v>196</v>
      </c>
      <c r="AU1396" s="270" t="s">
        <v>86</v>
      </c>
      <c r="AV1396" s="15" t="s">
        <v>119</v>
      </c>
      <c r="AW1396" s="15" t="s">
        <v>32</v>
      </c>
      <c r="AX1396" s="15" t="s">
        <v>76</v>
      </c>
      <c r="AY1396" s="270" t="s">
        <v>116</v>
      </c>
    </row>
    <row r="1397" s="13" customFormat="1">
      <c r="A1397" s="13"/>
      <c r="B1397" s="237"/>
      <c r="C1397" s="238"/>
      <c r="D1397" s="239" t="s">
        <v>196</v>
      </c>
      <c r="E1397" s="240" t="s">
        <v>1</v>
      </c>
      <c r="F1397" s="241" t="s">
        <v>1606</v>
      </c>
      <c r="G1397" s="238"/>
      <c r="H1397" s="242">
        <v>187.88</v>
      </c>
      <c r="I1397" s="243"/>
      <c r="J1397" s="238"/>
      <c r="K1397" s="238"/>
      <c r="L1397" s="244"/>
      <c r="M1397" s="245"/>
      <c r="N1397" s="246"/>
      <c r="O1397" s="246"/>
      <c r="P1397" s="246"/>
      <c r="Q1397" s="246"/>
      <c r="R1397" s="246"/>
      <c r="S1397" s="246"/>
      <c r="T1397" s="247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T1397" s="248" t="s">
        <v>196</v>
      </c>
      <c r="AU1397" s="248" t="s">
        <v>86</v>
      </c>
      <c r="AV1397" s="13" t="s">
        <v>86</v>
      </c>
      <c r="AW1397" s="13" t="s">
        <v>32</v>
      </c>
      <c r="AX1397" s="13" t="s">
        <v>76</v>
      </c>
      <c r="AY1397" s="248" t="s">
        <v>116</v>
      </c>
    </row>
    <row r="1398" s="13" customFormat="1">
      <c r="A1398" s="13"/>
      <c r="B1398" s="237"/>
      <c r="C1398" s="238"/>
      <c r="D1398" s="239" t="s">
        <v>196</v>
      </c>
      <c r="E1398" s="240" t="s">
        <v>1</v>
      </c>
      <c r="F1398" s="241" t="s">
        <v>1608</v>
      </c>
      <c r="G1398" s="238"/>
      <c r="H1398" s="242">
        <v>45.314999999999998</v>
      </c>
      <c r="I1398" s="243"/>
      <c r="J1398" s="238"/>
      <c r="K1398" s="238"/>
      <c r="L1398" s="244"/>
      <c r="M1398" s="245"/>
      <c r="N1398" s="246"/>
      <c r="O1398" s="246"/>
      <c r="P1398" s="246"/>
      <c r="Q1398" s="246"/>
      <c r="R1398" s="246"/>
      <c r="S1398" s="246"/>
      <c r="T1398" s="247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T1398" s="248" t="s">
        <v>196</v>
      </c>
      <c r="AU1398" s="248" t="s">
        <v>86</v>
      </c>
      <c r="AV1398" s="13" t="s">
        <v>86</v>
      </c>
      <c r="AW1398" s="13" t="s">
        <v>32</v>
      </c>
      <c r="AX1398" s="13" t="s">
        <v>76</v>
      </c>
      <c r="AY1398" s="248" t="s">
        <v>116</v>
      </c>
    </row>
    <row r="1399" s="15" customFormat="1">
      <c r="A1399" s="15"/>
      <c r="B1399" s="260"/>
      <c r="C1399" s="261"/>
      <c r="D1399" s="239" t="s">
        <v>196</v>
      </c>
      <c r="E1399" s="262" t="s">
        <v>1</v>
      </c>
      <c r="F1399" s="263" t="s">
        <v>1609</v>
      </c>
      <c r="G1399" s="261"/>
      <c r="H1399" s="264">
        <v>233.19499999999999</v>
      </c>
      <c r="I1399" s="265"/>
      <c r="J1399" s="261"/>
      <c r="K1399" s="261"/>
      <c r="L1399" s="266"/>
      <c r="M1399" s="267"/>
      <c r="N1399" s="268"/>
      <c r="O1399" s="268"/>
      <c r="P1399" s="268"/>
      <c r="Q1399" s="268"/>
      <c r="R1399" s="268"/>
      <c r="S1399" s="268"/>
      <c r="T1399" s="269"/>
      <c r="U1399" s="15"/>
      <c r="V1399" s="15"/>
      <c r="W1399" s="15"/>
      <c r="X1399" s="15"/>
      <c r="Y1399" s="15"/>
      <c r="Z1399" s="15"/>
      <c r="AA1399" s="15"/>
      <c r="AB1399" s="15"/>
      <c r="AC1399" s="15"/>
      <c r="AD1399" s="15"/>
      <c r="AE1399" s="15"/>
      <c r="AT1399" s="270" t="s">
        <v>196</v>
      </c>
      <c r="AU1399" s="270" t="s">
        <v>86</v>
      </c>
      <c r="AV1399" s="15" t="s">
        <v>119</v>
      </c>
      <c r="AW1399" s="15" t="s">
        <v>32</v>
      </c>
      <c r="AX1399" s="15" t="s">
        <v>76</v>
      </c>
      <c r="AY1399" s="270" t="s">
        <v>116</v>
      </c>
    </row>
    <row r="1400" s="13" customFormat="1">
      <c r="A1400" s="13"/>
      <c r="B1400" s="237"/>
      <c r="C1400" s="238"/>
      <c r="D1400" s="239" t="s">
        <v>196</v>
      </c>
      <c r="E1400" s="240" t="s">
        <v>1</v>
      </c>
      <c r="F1400" s="241" t="s">
        <v>1610</v>
      </c>
      <c r="G1400" s="238"/>
      <c r="H1400" s="242">
        <v>140.91</v>
      </c>
      <c r="I1400" s="243"/>
      <c r="J1400" s="238"/>
      <c r="K1400" s="238"/>
      <c r="L1400" s="244"/>
      <c r="M1400" s="245"/>
      <c r="N1400" s="246"/>
      <c r="O1400" s="246"/>
      <c r="P1400" s="246"/>
      <c r="Q1400" s="246"/>
      <c r="R1400" s="246"/>
      <c r="S1400" s="246"/>
      <c r="T1400" s="247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T1400" s="248" t="s">
        <v>196</v>
      </c>
      <c r="AU1400" s="248" t="s">
        <v>86</v>
      </c>
      <c r="AV1400" s="13" t="s">
        <v>86</v>
      </c>
      <c r="AW1400" s="13" t="s">
        <v>32</v>
      </c>
      <c r="AX1400" s="13" t="s">
        <v>76</v>
      </c>
      <c r="AY1400" s="248" t="s">
        <v>116</v>
      </c>
    </row>
    <row r="1401" s="15" customFormat="1">
      <c r="A1401" s="15"/>
      <c r="B1401" s="260"/>
      <c r="C1401" s="261"/>
      <c r="D1401" s="239" t="s">
        <v>196</v>
      </c>
      <c r="E1401" s="262" t="s">
        <v>1</v>
      </c>
      <c r="F1401" s="263" t="s">
        <v>400</v>
      </c>
      <c r="G1401" s="261"/>
      <c r="H1401" s="264">
        <v>140.91</v>
      </c>
      <c r="I1401" s="265"/>
      <c r="J1401" s="261"/>
      <c r="K1401" s="261"/>
      <c r="L1401" s="266"/>
      <c r="M1401" s="267"/>
      <c r="N1401" s="268"/>
      <c r="O1401" s="268"/>
      <c r="P1401" s="268"/>
      <c r="Q1401" s="268"/>
      <c r="R1401" s="268"/>
      <c r="S1401" s="268"/>
      <c r="T1401" s="269"/>
      <c r="U1401" s="15"/>
      <c r="V1401" s="15"/>
      <c r="W1401" s="15"/>
      <c r="X1401" s="15"/>
      <c r="Y1401" s="15"/>
      <c r="Z1401" s="15"/>
      <c r="AA1401" s="15"/>
      <c r="AB1401" s="15"/>
      <c r="AC1401" s="15"/>
      <c r="AD1401" s="15"/>
      <c r="AE1401" s="15"/>
      <c r="AT1401" s="270" t="s">
        <v>196</v>
      </c>
      <c r="AU1401" s="270" t="s">
        <v>86</v>
      </c>
      <c r="AV1401" s="15" t="s">
        <v>119</v>
      </c>
      <c r="AW1401" s="15" t="s">
        <v>32</v>
      </c>
      <c r="AX1401" s="15" t="s">
        <v>76</v>
      </c>
      <c r="AY1401" s="270" t="s">
        <v>116</v>
      </c>
    </row>
    <row r="1402" s="14" customFormat="1">
      <c r="A1402" s="14"/>
      <c r="B1402" s="249"/>
      <c r="C1402" s="250"/>
      <c r="D1402" s="239" t="s">
        <v>196</v>
      </c>
      <c r="E1402" s="251" t="s">
        <v>1</v>
      </c>
      <c r="F1402" s="252" t="s">
        <v>201</v>
      </c>
      <c r="G1402" s="250"/>
      <c r="H1402" s="253">
        <v>858.221</v>
      </c>
      <c r="I1402" s="254"/>
      <c r="J1402" s="250"/>
      <c r="K1402" s="250"/>
      <c r="L1402" s="255"/>
      <c r="M1402" s="256"/>
      <c r="N1402" s="257"/>
      <c r="O1402" s="257"/>
      <c r="P1402" s="257"/>
      <c r="Q1402" s="257"/>
      <c r="R1402" s="257"/>
      <c r="S1402" s="257"/>
      <c r="T1402" s="258"/>
      <c r="U1402" s="14"/>
      <c r="V1402" s="14"/>
      <c r="W1402" s="14"/>
      <c r="X1402" s="14"/>
      <c r="Y1402" s="14"/>
      <c r="Z1402" s="14"/>
      <c r="AA1402" s="14"/>
      <c r="AB1402" s="14"/>
      <c r="AC1402" s="14"/>
      <c r="AD1402" s="14"/>
      <c r="AE1402" s="14"/>
      <c r="AT1402" s="259" t="s">
        <v>196</v>
      </c>
      <c r="AU1402" s="259" t="s">
        <v>86</v>
      </c>
      <c r="AV1402" s="14" t="s">
        <v>126</v>
      </c>
      <c r="AW1402" s="14" t="s">
        <v>32</v>
      </c>
      <c r="AX1402" s="14" t="s">
        <v>81</v>
      </c>
      <c r="AY1402" s="259" t="s">
        <v>116</v>
      </c>
    </row>
    <row r="1403" s="2" customFormat="1" ht="24.15" customHeight="1">
      <c r="A1403" s="38"/>
      <c r="B1403" s="39"/>
      <c r="C1403" s="216" t="s">
        <v>1611</v>
      </c>
      <c r="D1403" s="216" t="s">
        <v>120</v>
      </c>
      <c r="E1403" s="217" t="s">
        <v>1612</v>
      </c>
      <c r="F1403" s="218" t="s">
        <v>1613</v>
      </c>
      <c r="G1403" s="219" t="s">
        <v>262</v>
      </c>
      <c r="H1403" s="220">
        <v>3.4900000000000002</v>
      </c>
      <c r="I1403" s="221"/>
      <c r="J1403" s="222">
        <f>ROUND(I1403*H1403,2)</f>
        <v>0</v>
      </c>
      <c r="K1403" s="223"/>
      <c r="L1403" s="44"/>
      <c r="M1403" s="224" t="s">
        <v>1</v>
      </c>
      <c r="N1403" s="225" t="s">
        <v>41</v>
      </c>
      <c r="O1403" s="91"/>
      <c r="P1403" s="226">
        <f>O1403*H1403</f>
        <v>0</v>
      </c>
      <c r="Q1403" s="226">
        <v>0.0011900000000000001</v>
      </c>
      <c r="R1403" s="226">
        <f>Q1403*H1403</f>
        <v>0.0041531000000000007</v>
      </c>
      <c r="S1403" s="226">
        <v>0</v>
      </c>
      <c r="T1403" s="227">
        <f>S1403*H1403</f>
        <v>0</v>
      </c>
      <c r="U1403" s="38"/>
      <c r="V1403" s="38"/>
      <c r="W1403" s="38"/>
      <c r="X1403" s="38"/>
      <c r="Y1403" s="38"/>
      <c r="Z1403" s="38"/>
      <c r="AA1403" s="38"/>
      <c r="AB1403" s="38"/>
      <c r="AC1403" s="38"/>
      <c r="AD1403" s="38"/>
      <c r="AE1403" s="38"/>
      <c r="AR1403" s="228" t="s">
        <v>126</v>
      </c>
      <c r="AT1403" s="228" t="s">
        <v>120</v>
      </c>
      <c r="AU1403" s="228" t="s">
        <v>86</v>
      </c>
      <c r="AY1403" s="17" t="s">
        <v>116</v>
      </c>
      <c r="BE1403" s="229">
        <f>IF(N1403="základní",J1403,0)</f>
        <v>0</v>
      </c>
      <c r="BF1403" s="229">
        <f>IF(N1403="snížená",J1403,0)</f>
        <v>0</v>
      </c>
      <c r="BG1403" s="229">
        <f>IF(N1403="zákl. přenesená",J1403,0)</f>
        <v>0</v>
      </c>
      <c r="BH1403" s="229">
        <f>IF(N1403="sníž. přenesená",J1403,0)</f>
        <v>0</v>
      </c>
      <c r="BI1403" s="229">
        <f>IF(N1403="nulová",J1403,0)</f>
        <v>0</v>
      </c>
      <c r="BJ1403" s="17" t="s">
        <v>81</v>
      </c>
      <c r="BK1403" s="229">
        <f>ROUND(I1403*H1403,2)</f>
        <v>0</v>
      </c>
      <c r="BL1403" s="17" t="s">
        <v>126</v>
      </c>
      <c r="BM1403" s="228" t="s">
        <v>1614</v>
      </c>
    </row>
    <row r="1404" s="13" customFormat="1">
      <c r="A1404" s="13"/>
      <c r="B1404" s="237"/>
      <c r="C1404" s="238"/>
      <c r="D1404" s="239" t="s">
        <v>196</v>
      </c>
      <c r="E1404" s="240" t="s">
        <v>1</v>
      </c>
      <c r="F1404" s="241" t="s">
        <v>1615</v>
      </c>
      <c r="G1404" s="238"/>
      <c r="H1404" s="242">
        <v>3.4900000000000002</v>
      </c>
      <c r="I1404" s="243"/>
      <c r="J1404" s="238"/>
      <c r="K1404" s="238"/>
      <c r="L1404" s="244"/>
      <c r="M1404" s="245"/>
      <c r="N1404" s="246"/>
      <c r="O1404" s="246"/>
      <c r="P1404" s="246"/>
      <c r="Q1404" s="246"/>
      <c r="R1404" s="246"/>
      <c r="S1404" s="246"/>
      <c r="T1404" s="247"/>
      <c r="U1404" s="13"/>
      <c r="V1404" s="13"/>
      <c r="W1404" s="13"/>
      <c r="X1404" s="13"/>
      <c r="Y1404" s="13"/>
      <c r="Z1404" s="13"/>
      <c r="AA1404" s="13"/>
      <c r="AB1404" s="13"/>
      <c r="AC1404" s="13"/>
      <c r="AD1404" s="13"/>
      <c r="AE1404" s="13"/>
      <c r="AT1404" s="248" t="s">
        <v>196</v>
      </c>
      <c r="AU1404" s="248" t="s">
        <v>86</v>
      </c>
      <c r="AV1404" s="13" t="s">
        <v>86</v>
      </c>
      <c r="AW1404" s="13" t="s">
        <v>32</v>
      </c>
      <c r="AX1404" s="13" t="s">
        <v>81</v>
      </c>
      <c r="AY1404" s="248" t="s">
        <v>116</v>
      </c>
    </row>
    <row r="1405" s="2" customFormat="1" ht="24.15" customHeight="1">
      <c r="A1405" s="38"/>
      <c r="B1405" s="39"/>
      <c r="C1405" s="216" t="s">
        <v>1616</v>
      </c>
      <c r="D1405" s="216" t="s">
        <v>120</v>
      </c>
      <c r="E1405" s="217" t="s">
        <v>1617</v>
      </c>
      <c r="F1405" s="218" t="s">
        <v>1618</v>
      </c>
      <c r="G1405" s="219" t="s">
        <v>262</v>
      </c>
      <c r="H1405" s="220">
        <v>111.78</v>
      </c>
      <c r="I1405" s="221"/>
      <c r="J1405" s="222">
        <f>ROUND(I1405*H1405,2)</f>
        <v>0</v>
      </c>
      <c r="K1405" s="223"/>
      <c r="L1405" s="44"/>
      <c r="M1405" s="224" t="s">
        <v>1</v>
      </c>
      <c r="N1405" s="225" t="s">
        <v>41</v>
      </c>
      <c r="O1405" s="91"/>
      <c r="P1405" s="226">
        <f>O1405*H1405</f>
        <v>0</v>
      </c>
      <c r="Q1405" s="226">
        <v>0.00036000000000000002</v>
      </c>
      <c r="R1405" s="226">
        <f>Q1405*H1405</f>
        <v>0.0402408</v>
      </c>
      <c r="S1405" s="226">
        <v>0</v>
      </c>
      <c r="T1405" s="227">
        <f>S1405*H1405</f>
        <v>0</v>
      </c>
      <c r="U1405" s="38"/>
      <c r="V1405" s="38"/>
      <c r="W1405" s="38"/>
      <c r="X1405" s="38"/>
      <c r="Y1405" s="38"/>
      <c r="Z1405" s="38"/>
      <c r="AA1405" s="38"/>
      <c r="AB1405" s="38"/>
      <c r="AC1405" s="38"/>
      <c r="AD1405" s="38"/>
      <c r="AE1405" s="38"/>
      <c r="AR1405" s="228" t="s">
        <v>126</v>
      </c>
      <c r="AT1405" s="228" t="s">
        <v>120</v>
      </c>
      <c r="AU1405" s="228" t="s">
        <v>86</v>
      </c>
      <c r="AY1405" s="17" t="s">
        <v>116</v>
      </c>
      <c r="BE1405" s="229">
        <f>IF(N1405="základní",J1405,0)</f>
        <v>0</v>
      </c>
      <c r="BF1405" s="229">
        <f>IF(N1405="snížená",J1405,0)</f>
        <v>0</v>
      </c>
      <c r="BG1405" s="229">
        <f>IF(N1405="zákl. přenesená",J1405,0)</f>
        <v>0</v>
      </c>
      <c r="BH1405" s="229">
        <f>IF(N1405="sníž. přenesená",J1405,0)</f>
        <v>0</v>
      </c>
      <c r="BI1405" s="229">
        <f>IF(N1405="nulová",J1405,0)</f>
        <v>0</v>
      </c>
      <c r="BJ1405" s="17" t="s">
        <v>81</v>
      </c>
      <c r="BK1405" s="229">
        <f>ROUND(I1405*H1405,2)</f>
        <v>0</v>
      </c>
      <c r="BL1405" s="17" t="s">
        <v>126</v>
      </c>
      <c r="BM1405" s="228" t="s">
        <v>1619</v>
      </c>
    </row>
    <row r="1406" s="13" customFormat="1">
      <c r="A1406" s="13"/>
      <c r="B1406" s="237"/>
      <c r="C1406" s="238"/>
      <c r="D1406" s="239" t="s">
        <v>196</v>
      </c>
      <c r="E1406" s="240" t="s">
        <v>1</v>
      </c>
      <c r="F1406" s="241" t="s">
        <v>1620</v>
      </c>
      <c r="G1406" s="238"/>
      <c r="H1406" s="242">
        <v>111.78</v>
      </c>
      <c r="I1406" s="243"/>
      <c r="J1406" s="238"/>
      <c r="K1406" s="238"/>
      <c r="L1406" s="244"/>
      <c r="M1406" s="245"/>
      <c r="N1406" s="246"/>
      <c r="O1406" s="246"/>
      <c r="P1406" s="246"/>
      <c r="Q1406" s="246"/>
      <c r="R1406" s="246"/>
      <c r="S1406" s="246"/>
      <c r="T1406" s="247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T1406" s="248" t="s">
        <v>196</v>
      </c>
      <c r="AU1406" s="248" t="s">
        <v>86</v>
      </c>
      <c r="AV1406" s="13" t="s">
        <v>86</v>
      </c>
      <c r="AW1406" s="13" t="s">
        <v>32</v>
      </c>
      <c r="AX1406" s="13" t="s">
        <v>81</v>
      </c>
      <c r="AY1406" s="248" t="s">
        <v>116</v>
      </c>
    </row>
    <row r="1407" s="2" customFormat="1" ht="24.15" customHeight="1">
      <c r="A1407" s="38"/>
      <c r="B1407" s="39"/>
      <c r="C1407" s="216" t="s">
        <v>1621</v>
      </c>
      <c r="D1407" s="216" t="s">
        <v>120</v>
      </c>
      <c r="E1407" s="217" t="s">
        <v>1622</v>
      </c>
      <c r="F1407" s="218" t="s">
        <v>1623</v>
      </c>
      <c r="G1407" s="219" t="s">
        <v>262</v>
      </c>
      <c r="H1407" s="220">
        <v>26.507000000000001</v>
      </c>
      <c r="I1407" s="221"/>
      <c r="J1407" s="222">
        <f>ROUND(I1407*H1407,2)</f>
        <v>0</v>
      </c>
      <c r="K1407" s="223"/>
      <c r="L1407" s="44"/>
      <c r="M1407" s="224" t="s">
        <v>1</v>
      </c>
      <c r="N1407" s="225" t="s">
        <v>41</v>
      </c>
      <c r="O1407" s="91"/>
      <c r="P1407" s="226">
        <f>O1407*H1407</f>
        <v>0</v>
      </c>
      <c r="Q1407" s="226">
        <v>0.0012099999999999999</v>
      </c>
      <c r="R1407" s="226">
        <f>Q1407*H1407</f>
        <v>0.03207347</v>
      </c>
      <c r="S1407" s="226">
        <v>0</v>
      </c>
      <c r="T1407" s="227">
        <f>S1407*H1407</f>
        <v>0</v>
      </c>
      <c r="U1407" s="38"/>
      <c r="V1407" s="38"/>
      <c r="W1407" s="38"/>
      <c r="X1407" s="38"/>
      <c r="Y1407" s="38"/>
      <c r="Z1407" s="38"/>
      <c r="AA1407" s="38"/>
      <c r="AB1407" s="38"/>
      <c r="AC1407" s="38"/>
      <c r="AD1407" s="38"/>
      <c r="AE1407" s="38"/>
      <c r="AR1407" s="228" t="s">
        <v>126</v>
      </c>
      <c r="AT1407" s="228" t="s">
        <v>120</v>
      </c>
      <c r="AU1407" s="228" t="s">
        <v>86</v>
      </c>
      <c r="AY1407" s="17" t="s">
        <v>116</v>
      </c>
      <c r="BE1407" s="229">
        <f>IF(N1407="základní",J1407,0)</f>
        <v>0</v>
      </c>
      <c r="BF1407" s="229">
        <f>IF(N1407="snížená",J1407,0)</f>
        <v>0</v>
      </c>
      <c r="BG1407" s="229">
        <f>IF(N1407="zákl. přenesená",J1407,0)</f>
        <v>0</v>
      </c>
      <c r="BH1407" s="229">
        <f>IF(N1407="sníž. přenesená",J1407,0)</f>
        <v>0</v>
      </c>
      <c r="BI1407" s="229">
        <f>IF(N1407="nulová",J1407,0)</f>
        <v>0</v>
      </c>
      <c r="BJ1407" s="17" t="s">
        <v>81</v>
      </c>
      <c r="BK1407" s="229">
        <f>ROUND(I1407*H1407,2)</f>
        <v>0</v>
      </c>
      <c r="BL1407" s="17" t="s">
        <v>126</v>
      </c>
      <c r="BM1407" s="228" t="s">
        <v>1624</v>
      </c>
    </row>
    <row r="1408" s="13" customFormat="1">
      <c r="A1408" s="13"/>
      <c r="B1408" s="237"/>
      <c r="C1408" s="238"/>
      <c r="D1408" s="239" t="s">
        <v>196</v>
      </c>
      <c r="E1408" s="240" t="s">
        <v>1</v>
      </c>
      <c r="F1408" s="241" t="s">
        <v>1625</v>
      </c>
      <c r="G1408" s="238"/>
      <c r="H1408" s="242">
        <v>26.507000000000001</v>
      </c>
      <c r="I1408" s="243"/>
      <c r="J1408" s="238"/>
      <c r="K1408" s="238"/>
      <c r="L1408" s="244"/>
      <c r="M1408" s="245"/>
      <c r="N1408" s="246"/>
      <c r="O1408" s="246"/>
      <c r="P1408" s="246"/>
      <c r="Q1408" s="246"/>
      <c r="R1408" s="246"/>
      <c r="S1408" s="246"/>
      <c r="T1408" s="247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T1408" s="248" t="s">
        <v>196</v>
      </c>
      <c r="AU1408" s="248" t="s">
        <v>86</v>
      </c>
      <c r="AV1408" s="13" t="s">
        <v>86</v>
      </c>
      <c r="AW1408" s="13" t="s">
        <v>32</v>
      </c>
      <c r="AX1408" s="13" t="s">
        <v>81</v>
      </c>
      <c r="AY1408" s="248" t="s">
        <v>116</v>
      </c>
    </row>
    <row r="1409" s="2" customFormat="1" ht="37.8" customHeight="1">
      <c r="A1409" s="38"/>
      <c r="B1409" s="39"/>
      <c r="C1409" s="216" t="s">
        <v>1626</v>
      </c>
      <c r="D1409" s="216" t="s">
        <v>120</v>
      </c>
      <c r="E1409" s="217" t="s">
        <v>1627</v>
      </c>
      <c r="F1409" s="218" t="s">
        <v>1628</v>
      </c>
      <c r="G1409" s="219" t="s">
        <v>1629</v>
      </c>
      <c r="H1409" s="220">
        <v>1</v>
      </c>
      <c r="I1409" s="221"/>
      <c r="J1409" s="222">
        <f>ROUND(I1409*H1409,2)</f>
        <v>0</v>
      </c>
      <c r="K1409" s="223"/>
      <c r="L1409" s="44"/>
      <c r="M1409" s="224" t="s">
        <v>1</v>
      </c>
      <c r="N1409" s="225" t="s">
        <v>41</v>
      </c>
      <c r="O1409" s="91"/>
      <c r="P1409" s="226">
        <f>O1409*H1409</f>
        <v>0</v>
      </c>
      <c r="Q1409" s="226">
        <v>0.0090699999999999999</v>
      </c>
      <c r="R1409" s="226">
        <f>Q1409*H1409</f>
        <v>0.0090699999999999999</v>
      </c>
      <c r="S1409" s="226">
        <v>0</v>
      </c>
      <c r="T1409" s="227">
        <f>S1409*H1409</f>
        <v>0</v>
      </c>
      <c r="U1409" s="38"/>
      <c r="V1409" s="38"/>
      <c r="W1409" s="38"/>
      <c r="X1409" s="38"/>
      <c r="Y1409" s="38"/>
      <c r="Z1409" s="38"/>
      <c r="AA1409" s="38"/>
      <c r="AB1409" s="38"/>
      <c r="AC1409" s="38"/>
      <c r="AD1409" s="38"/>
      <c r="AE1409" s="38"/>
      <c r="AR1409" s="228" t="s">
        <v>126</v>
      </c>
      <c r="AT1409" s="228" t="s">
        <v>120</v>
      </c>
      <c r="AU1409" s="228" t="s">
        <v>86</v>
      </c>
      <c r="AY1409" s="17" t="s">
        <v>116</v>
      </c>
      <c r="BE1409" s="229">
        <f>IF(N1409="základní",J1409,0)</f>
        <v>0</v>
      </c>
      <c r="BF1409" s="229">
        <f>IF(N1409="snížená",J1409,0)</f>
        <v>0</v>
      </c>
      <c r="BG1409" s="229">
        <f>IF(N1409="zákl. přenesená",J1409,0)</f>
        <v>0</v>
      </c>
      <c r="BH1409" s="229">
        <f>IF(N1409="sníž. přenesená",J1409,0)</f>
        <v>0</v>
      </c>
      <c r="BI1409" s="229">
        <f>IF(N1409="nulová",J1409,0)</f>
        <v>0</v>
      </c>
      <c r="BJ1409" s="17" t="s">
        <v>81</v>
      </c>
      <c r="BK1409" s="229">
        <f>ROUND(I1409*H1409,2)</f>
        <v>0</v>
      </c>
      <c r="BL1409" s="17" t="s">
        <v>126</v>
      </c>
      <c r="BM1409" s="228" t="s">
        <v>1630</v>
      </c>
    </row>
    <row r="1410" s="2" customFormat="1" ht="24.15" customHeight="1">
      <c r="A1410" s="38"/>
      <c r="B1410" s="39"/>
      <c r="C1410" s="216" t="s">
        <v>1631</v>
      </c>
      <c r="D1410" s="216" t="s">
        <v>120</v>
      </c>
      <c r="E1410" s="217" t="s">
        <v>1632</v>
      </c>
      <c r="F1410" s="218" t="s">
        <v>1633</v>
      </c>
      <c r="G1410" s="219" t="s">
        <v>295</v>
      </c>
      <c r="H1410" s="220">
        <v>3</v>
      </c>
      <c r="I1410" s="221"/>
      <c r="J1410" s="222">
        <f>ROUND(I1410*H1410,2)</f>
        <v>0</v>
      </c>
      <c r="K1410" s="223"/>
      <c r="L1410" s="44"/>
      <c r="M1410" s="224" t="s">
        <v>1</v>
      </c>
      <c r="N1410" s="225" t="s">
        <v>41</v>
      </c>
      <c r="O1410" s="91"/>
      <c r="P1410" s="226">
        <f>O1410*H1410</f>
        <v>0</v>
      </c>
      <c r="Q1410" s="226">
        <v>0</v>
      </c>
      <c r="R1410" s="226">
        <f>Q1410*H1410</f>
        <v>0</v>
      </c>
      <c r="S1410" s="226">
        <v>0.069000000000000006</v>
      </c>
      <c r="T1410" s="227">
        <f>S1410*H1410</f>
        <v>0.20700000000000002</v>
      </c>
      <c r="U1410" s="38"/>
      <c r="V1410" s="38"/>
      <c r="W1410" s="38"/>
      <c r="X1410" s="38"/>
      <c r="Y1410" s="38"/>
      <c r="Z1410" s="38"/>
      <c r="AA1410" s="38"/>
      <c r="AB1410" s="38"/>
      <c r="AC1410" s="38"/>
      <c r="AD1410" s="38"/>
      <c r="AE1410" s="38"/>
      <c r="AR1410" s="228" t="s">
        <v>379</v>
      </c>
      <c r="AT1410" s="228" t="s">
        <v>120</v>
      </c>
      <c r="AU1410" s="228" t="s">
        <v>86</v>
      </c>
      <c r="AY1410" s="17" t="s">
        <v>116</v>
      </c>
      <c r="BE1410" s="229">
        <f>IF(N1410="základní",J1410,0)</f>
        <v>0</v>
      </c>
      <c r="BF1410" s="229">
        <f>IF(N1410="snížená",J1410,0)</f>
        <v>0</v>
      </c>
      <c r="BG1410" s="229">
        <f>IF(N1410="zákl. přenesená",J1410,0)</f>
        <v>0</v>
      </c>
      <c r="BH1410" s="229">
        <f>IF(N1410="sníž. přenesená",J1410,0)</f>
        <v>0</v>
      </c>
      <c r="BI1410" s="229">
        <f>IF(N1410="nulová",J1410,0)</f>
        <v>0</v>
      </c>
      <c r="BJ1410" s="17" t="s">
        <v>81</v>
      </c>
      <c r="BK1410" s="229">
        <f>ROUND(I1410*H1410,2)</f>
        <v>0</v>
      </c>
      <c r="BL1410" s="17" t="s">
        <v>379</v>
      </c>
      <c r="BM1410" s="228" t="s">
        <v>1634</v>
      </c>
    </row>
    <row r="1411" s="2" customFormat="1" ht="24.15" customHeight="1">
      <c r="A1411" s="38"/>
      <c r="B1411" s="39"/>
      <c r="C1411" s="216" t="s">
        <v>1635</v>
      </c>
      <c r="D1411" s="216" t="s">
        <v>120</v>
      </c>
      <c r="E1411" s="217" t="s">
        <v>1636</v>
      </c>
      <c r="F1411" s="218" t="s">
        <v>1637</v>
      </c>
      <c r="G1411" s="219" t="s">
        <v>295</v>
      </c>
      <c r="H1411" s="220">
        <v>3</v>
      </c>
      <c r="I1411" s="221"/>
      <c r="J1411" s="222">
        <f>ROUND(I1411*H1411,2)</f>
        <v>0</v>
      </c>
      <c r="K1411" s="223"/>
      <c r="L1411" s="44"/>
      <c r="M1411" s="224" t="s">
        <v>1</v>
      </c>
      <c r="N1411" s="225" t="s">
        <v>41</v>
      </c>
      <c r="O1411" s="91"/>
      <c r="P1411" s="226">
        <f>O1411*H1411</f>
        <v>0</v>
      </c>
      <c r="Q1411" s="226">
        <v>0</v>
      </c>
      <c r="R1411" s="226">
        <f>Q1411*H1411</f>
        <v>0</v>
      </c>
      <c r="S1411" s="226">
        <v>0.20699999999999999</v>
      </c>
      <c r="T1411" s="227">
        <f>S1411*H1411</f>
        <v>0.621</v>
      </c>
      <c r="U1411" s="38"/>
      <c r="V1411" s="38"/>
      <c r="W1411" s="38"/>
      <c r="X1411" s="38"/>
      <c r="Y1411" s="38"/>
      <c r="Z1411" s="38"/>
      <c r="AA1411" s="38"/>
      <c r="AB1411" s="38"/>
      <c r="AC1411" s="38"/>
      <c r="AD1411" s="38"/>
      <c r="AE1411" s="38"/>
      <c r="AR1411" s="228" t="s">
        <v>126</v>
      </c>
      <c r="AT1411" s="228" t="s">
        <v>120</v>
      </c>
      <c r="AU1411" s="228" t="s">
        <v>86</v>
      </c>
      <c r="AY1411" s="17" t="s">
        <v>116</v>
      </c>
      <c r="BE1411" s="229">
        <f>IF(N1411="základní",J1411,0)</f>
        <v>0</v>
      </c>
      <c r="BF1411" s="229">
        <f>IF(N1411="snížená",J1411,0)</f>
        <v>0</v>
      </c>
      <c r="BG1411" s="229">
        <f>IF(N1411="zákl. přenesená",J1411,0)</f>
        <v>0</v>
      </c>
      <c r="BH1411" s="229">
        <f>IF(N1411="sníž. přenesená",J1411,0)</f>
        <v>0</v>
      </c>
      <c r="BI1411" s="229">
        <f>IF(N1411="nulová",J1411,0)</f>
        <v>0</v>
      </c>
      <c r="BJ1411" s="17" t="s">
        <v>81</v>
      </c>
      <c r="BK1411" s="229">
        <f>ROUND(I1411*H1411,2)</f>
        <v>0</v>
      </c>
      <c r="BL1411" s="17" t="s">
        <v>126</v>
      </c>
      <c r="BM1411" s="228" t="s">
        <v>1638</v>
      </c>
    </row>
    <row r="1412" s="2" customFormat="1" ht="24.15" customHeight="1">
      <c r="A1412" s="38"/>
      <c r="B1412" s="39"/>
      <c r="C1412" s="216" t="s">
        <v>1639</v>
      </c>
      <c r="D1412" s="216" t="s">
        <v>120</v>
      </c>
      <c r="E1412" s="217" t="s">
        <v>1640</v>
      </c>
      <c r="F1412" s="218" t="s">
        <v>1641</v>
      </c>
      <c r="G1412" s="219" t="s">
        <v>194</v>
      </c>
      <c r="H1412" s="220">
        <v>0.999</v>
      </c>
      <c r="I1412" s="221"/>
      <c r="J1412" s="222">
        <f>ROUND(I1412*H1412,2)</f>
        <v>0</v>
      </c>
      <c r="K1412" s="223"/>
      <c r="L1412" s="44"/>
      <c r="M1412" s="224" t="s">
        <v>1</v>
      </c>
      <c r="N1412" s="225" t="s">
        <v>41</v>
      </c>
      <c r="O1412" s="91"/>
      <c r="P1412" s="226">
        <f>O1412*H1412</f>
        <v>0</v>
      </c>
      <c r="Q1412" s="226">
        <v>0</v>
      </c>
      <c r="R1412" s="226">
        <f>Q1412*H1412</f>
        <v>0</v>
      </c>
      <c r="S1412" s="226">
        <v>1.8</v>
      </c>
      <c r="T1412" s="227">
        <f>S1412*H1412</f>
        <v>1.7982</v>
      </c>
      <c r="U1412" s="38"/>
      <c r="V1412" s="38"/>
      <c r="W1412" s="38"/>
      <c r="X1412" s="38"/>
      <c r="Y1412" s="38"/>
      <c r="Z1412" s="38"/>
      <c r="AA1412" s="38"/>
      <c r="AB1412" s="38"/>
      <c r="AC1412" s="38"/>
      <c r="AD1412" s="38"/>
      <c r="AE1412" s="38"/>
      <c r="AR1412" s="228" t="s">
        <v>126</v>
      </c>
      <c r="AT1412" s="228" t="s">
        <v>120</v>
      </c>
      <c r="AU1412" s="228" t="s">
        <v>86</v>
      </c>
      <c r="AY1412" s="17" t="s">
        <v>116</v>
      </c>
      <c r="BE1412" s="229">
        <f>IF(N1412="základní",J1412,0)</f>
        <v>0</v>
      </c>
      <c r="BF1412" s="229">
        <f>IF(N1412="snížená",J1412,0)</f>
        <v>0</v>
      </c>
      <c r="BG1412" s="229">
        <f>IF(N1412="zákl. přenesená",J1412,0)</f>
        <v>0</v>
      </c>
      <c r="BH1412" s="229">
        <f>IF(N1412="sníž. přenesená",J1412,0)</f>
        <v>0</v>
      </c>
      <c r="BI1412" s="229">
        <f>IF(N1412="nulová",J1412,0)</f>
        <v>0</v>
      </c>
      <c r="BJ1412" s="17" t="s">
        <v>81</v>
      </c>
      <c r="BK1412" s="229">
        <f>ROUND(I1412*H1412,2)</f>
        <v>0</v>
      </c>
      <c r="BL1412" s="17" t="s">
        <v>126</v>
      </c>
      <c r="BM1412" s="228" t="s">
        <v>1642</v>
      </c>
    </row>
    <row r="1413" s="13" customFormat="1">
      <c r="A1413" s="13"/>
      <c r="B1413" s="237"/>
      <c r="C1413" s="238"/>
      <c r="D1413" s="239" t="s">
        <v>196</v>
      </c>
      <c r="E1413" s="240" t="s">
        <v>1</v>
      </c>
      <c r="F1413" s="241" t="s">
        <v>1643</v>
      </c>
      <c r="G1413" s="238"/>
      <c r="H1413" s="242">
        <v>0.999</v>
      </c>
      <c r="I1413" s="243"/>
      <c r="J1413" s="238"/>
      <c r="K1413" s="238"/>
      <c r="L1413" s="244"/>
      <c r="M1413" s="245"/>
      <c r="N1413" s="246"/>
      <c r="O1413" s="246"/>
      <c r="P1413" s="246"/>
      <c r="Q1413" s="246"/>
      <c r="R1413" s="246"/>
      <c r="S1413" s="246"/>
      <c r="T1413" s="247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T1413" s="248" t="s">
        <v>196</v>
      </c>
      <c r="AU1413" s="248" t="s">
        <v>86</v>
      </c>
      <c r="AV1413" s="13" t="s">
        <v>86</v>
      </c>
      <c r="AW1413" s="13" t="s">
        <v>32</v>
      </c>
      <c r="AX1413" s="13" t="s">
        <v>81</v>
      </c>
      <c r="AY1413" s="248" t="s">
        <v>116</v>
      </c>
    </row>
    <row r="1414" s="2" customFormat="1" ht="24.15" customHeight="1">
      <c r="A1414" s="38"/>
      <c r="B1414" s="39"/>
      <c r="C1414" s="216" t="s">
        <v>1644</v>
      </c>
      <c r="D1414" s="216" t="s">
        <v>120</v>
      </c>
      <c r="E1414" s="217" t="s">
        <v>1645</v>
      </c>
      <c r="F1414" s="218" t="s">
        <v>1646</v>
      </c>
      <c r="G1414" s="219" t="s">
        <v>295</v>
      </c>
      <c r="H1414" s="220">
        <v>2</v>
      </c>
      <c r="I1414" s="221"/>
      <c r="J1414" s="222">
        <f>ROUND(I1414*H1414,2)</f>
        <v>0</v>
      </c>
      <c r="K1414" s="223"/>
      <c r="L1414" s="44"/>
      <c r="M1414" s="224" t="s">
        <v>1</v>
      </c>
      <c r="N1414" s="225" t="s">
        <v>41</v>
      </c>
      <c r="O1414" s="91"/>
      <c r="P1414" s="226">
        <f>O1414*H1414</f>
        <v>0</v>
      </c>
      <c r="Q1414" s="226">
        <v>0</v>
      </c>
      <c r="R1414" s="226">
        <f>Q1414*H1414</f>
        <v>0</v>
      </c>
      <c r="S1414" s="226">
        <v>0.031</v>
      </c>
      <c r="T1414" s="227">
        <f>S1414*H1414</f>
        <v>0.062</v>
      </c>
      <c r="U1414" s="38"/>
      <c r="V1414" s="38"/>
      <c r="W1414" s="38"/>
      <c r="X1414" s="38"/>
      <c r="Y1414" s="38"/>
      <c r="Z1414" s="38"/>
      <c r="AA1414" s="38"/>
      <c r="AB1414" s="38"/>
      <c r="AC1414" s="38"/>
      <c r="AD1414" s="38"/>
      <c r="AE1414" s="38"/>
      <c r="AR1414" s="228" t="s">
        <v>126</v>
      </c>
      <c r="AT1414" s="228" t="s">
        <v>120</v>
      </c>
      <c r="AU1414" s="228" t="s">
        <v>86</v>
      </c>
      <c r="AY1414" s="17" t="s">
        <v>116</v>
      </c>
      <c r="BE1414" s="229">
        <f>IF(N1414="základní",J1414,0)</f>
        <v>0</v>
      </c>
      <c r="BF1414" s="229">
        <f>IF(N1414="snížená",J1414,0)</f>
        <v>0</v>
      </c>
      <c r="BG1414" s="229">
        <f>IF(N1414="zákl. přenesená",J1414,0)</f>
        <v>0</v>
      </c>
      <c r="BH1414" s="229">
        <f>IF(N1414="sníž. přenesená",J1414,0)</f>
        <v>0</v>
      </c>
      <c r="BI1414" s="229">
        <f>IF(N1414="nulová",J1414,0)</f>
        <v>0</v>
      </c>
      <c r="BJ1414" s="17" t="s">
        <v>81</v>
      </c>
      <c r="BK1414" s="229">
        <f>ROUND(I1414*H1414,2)</f>
        <v>0</v>
      </c>
      <c r="BL1414" s="17" t="s">
        <v>126</v>
      </c>
      <c r="BM1414" s="228" t="s">
        <v>1647</v>
      </c>
    </row>
    <row r="1415" s="2" customFormat="1" ht="49.05" customHeight="1">
      <c r="A1415" s="38"/>
      <c r="B1415" s="39"/>
      <c r="C1415" s="216" t="s">
        <v>1648</v>
      </c>
      <c r="D1415" s="216" t="s">
        <v>120</v>
      </c>
      <c r="E1415" s="217" t="s">
        <v>1649</v>
      </c>
      <c r="F1415" s="218" t="s">
        <v>1650</v>
      </c>
      <c r="G1415" s="219" t="s">
        <v>123</v>
      </c>
      <c r="H1415" s="220">
        <v>1</v>
      </c>
      <c r="I1415" s="221"/>
      <c r="J1415" s="222">
        <f>ROUND(I1415*H1415,2)</f>
        <v>0</v>
      </c>
      <c r="K1415" s="223"/>
      <c r="L1415" s="44"/>
      <c r="M1415" s="224" t="s">
        <v>1</v>
      </c>
      <c r="N1415" s="225" t="s">
        <v>41</v>
      </c>
      <c r="O1415" s="91"/>
      <c r="P1415" s="226">
        <f>O1415*H1415</f>
        <v>0</v>
      </c>
      <c r="Q1415" s="226">
        <v>0</v>
      </c>
      <c r="R1415" s="226">
        <f>Q1415*H1415</f>
        <v>0</v>
      </c>
      <c r="S1415" s="226">
        <v>0</v>
      </c>
      <c r="T1415" s="227">
        <f>S1415*H1415</f>
        <v>0</v>
      </c>
      <c r="U1415" s="38"/>
      <c r="V1415" s="38"/>
      <c r="W1415" s="38"/>
      <c r="X1415" s="38"/>
      <c r="Y1415" s="38"/>
      <c r="Z1415" s="38"/>
      <c r="AA1415" s="38"/>
      <c r="AB1415" s="38"/>
      <c r="AC1415" s="38"/>
      <c r="AD1415" s="38"/>
      <c r="AE1415" s="38"/>
      <c r="AR1415" s="228" t="s">
        <v>126</v>
      </c>
      <c r="AT1415" s="228" t="s">
        <v>120</v>
      </c>
      <c r="AU1415" s="228" t="s">
        <v>86</v>
      </c>
      <c r="AY1415" s="17" t="s">
        <v>116</v>
      </c>
      <c r="BE1415" s="229">
        <f>IF(N1415="základní",J1415,0)</f>
        <v>0</v>
      </c>
      <c r="BF1415" s="229">
        <f>IF(N1415="snížená",J1415,0)</f>
        <v>0</v>
      </c>
      <c r="BG1415" s="229">
        <f>IF(N1415="zákl. přenesená",J1415,0)</f>
        <v>0</v>
      </c>
      <c r="BH1415" s="229">
        <f>IF(N1415="sníž. přenesená",J1415,0)</f>
        <v>0</v>
      </c>
      <c r="BI1415" s="229">
        <f>IF(N1415="nulová",J1415,0)</f>
        <v>0</v>
      </c>
      <c r="BJ1415" s="17" t="s">
        <v>81</v>
      </c>
      <c r="BK1415" s="229">
        <f>ROUND(I1415*H1415,2)</f>
        <v>0</v>
      </c>
      <c r="BL1415" s="17" t="s">
        <v>126</v>
      </c>
      <c r="BM1415" s="228" t="s">
        <v>1651</v>
      </c>
    </row>
    <row r="1416" s="2" customFormat="1" ht="24.15" customHeight="1">
      <c r="A1416" s="38"/>
      <c r="B1416" s="39"/>
      <c r="C1416" s="216" t="s">
        <v>1652</v>
      </c>
      <c r="D1416" s="216" t="s">
        <v>120</v>
      </c>
      <c r="E1416" s="217" t="s">
        <v>1653</v>
      </c>
      <c r="F1416" s="218" t="s">
        <v>1654</v>
      </c>
      <c r="G1416" s="219" t="s">
        <v>697</v>
      </c>
      <c r="H1416" s="220">
        <v>13</v>
      </c>
      <c r="I1416" s="221"/>
      <c r="J1416" s="222">
        <f>ROUND(I1416*H1416,2)</f>
        <v>0</v>
      </c>
      <c r="K1416" s="223"/>
      <c r="L1416" s="44"/>
      <c r="M1416" s="224" t="s">
        <v>1</v>
      </c>
      <c r="N1416" s="225" t="s">
        <v>41</v>
      </c>
      <c r="O1416" s="91"/>
      <c r="P1416" s="226">
        <f>O1416*H1416</f>
        <v>0</v>
      </c>
      <c r="Q1416" s="226">
        <v>0</v>
      </c>
      <c r="R1416" s="226">
        <f>Q1416*H1416</f>
        <v>0</v>
      </c>
      <c r="S1416" s="226">
        <v>0.089999999999999997</v>
      </c>
      <c r="T1416" s="227">
        <f>S1416*H1416</f>
        <v>1.1699999999999999</v>
      </c>
      <c r="U1416" s="38"/>
      <c r="V1416" s="38"/>
      <c r="W1416" s="38"/>
      <c r="X1416" s="38"/>
      <c r="Y1416" s="38"/>
      <c r="Z1416" s="38"/>
      <c r="AA1416" s="38"/>
      <c r="AB1416" s="38"/>
      <c r="AC1416" s="38"/>
      <c r="AD1416" s="38"/>
      <c r="AE1416" s="38"/>
      <c r="AR1416" s="228" t="s">
        <v>126</v>
      </c>
      <c r="AT1416" s="228" t="s">
        <v>120</v>
      </c>
      <c r="AU1416" s="228" t="s">
        <v>86</v>
      </c>
      <c r="AY1416" s="17" t="s">
        <v>116</v>
      </c>
      <c r="BE1416" s="229">
        <f>IF(N1416="základní",J1416,0)</f>
        <v>0</v>
      </c>
      <c r="BF1416" s="229">
        <f>IF(N1416="snížená",J1416,0)</f>
        <v>0</v>
      </c>
      <c r="BG1416" s="229">
        <f>IF(N1416="zákl. přenesená",J1416,0)</f>
        <v>0</v>
      </c>
      <c r="BH1416" s="229">
        <f>IF(N1416="sníž. přenesená",J1416,0)</f>
        <v>0</v>
      </c>
      <c r="BI1416" s="229">
        <f>IF(N1416="nulová",J1416,0)</f>
        <v>0</v>
      </c>
      <c r="BJ1416" s="17" t="s">
        <v>81</v>
      </c>
      <c r="BK1416" s="229">
        <f>ROUND(I1416*H1416,2)</f>
        <v>0</v>
      </c>
      <c r="BL1416" s="17" t="s">
        <v>126</v>
      </c>
      <c r="BM1416" s="228" t="s">
        <v>1655</v>
      </c>
    </row>
    <row r="1417" s="2" customFormat="1" ht="24.15" customHeight="1">
      <c r="A1417" s="38"/>
      <c r="B1417" s="39"/>
      <c r="C1417" s="216" t="s">
        <v>1656</v>
      </c>
      <c r="D1417" s="216" t="s">
        <v>120</v>
      </c>
      <c r="E1417" s="217" t="s">
        <v>1657</v>
      </c>
      <c r="F1417" s="218" t="s">
        <v>1658</v>
      </c>
      <c r="G1417" s="219" t="s">
        <v>1629</v>
      </c>
      <c r="H1417" s="220">
        <v>2</v>
      </c>
      <c r="I1417" s="221"/>
      <c r="J1417" s="222">
        <f>ROUND(I1417*H1417,2)</f>
        <v>0</v>
      </c>
      <c r="K1417" s="223"/>
      <c r="L1417" s="44"/>
      <c r="M1417" s="224" t="s">
        <v>1</v>
      </c>
      <c r="N1417" s="225" t="s">
        <v>41</v>
      </c>
      <c r="O1417" s="91"/>
      <c r="P1417" s="226">
        <f>O1417*H1417</f>
        <v>0</v>
      </c>
      <c r="Q1417" s="226">
        <v>0</v>
      </c>
      <c r="R1417" s="226">
        <f>Q1417*H1417</f>
        <v>0</v>
      </c>
      <c r="S1417" s="226">
        <v>0</v>
      </c>
      <c r="T1417" s="227">
        <f>S1417*H1417</f>
        <v>0</v>
      </c>
      <c r="U1417" s="38"/>
      <c r="V1417" s="38"/>
      <c r="W1417" s="38"/>
      <c r="X1417" s="38"/>
      <c r="Y1417" s="38"/>
      <c r="Z1417" s="38"/>
      <c r="AA1417" s="38"/>
      <c r="AB1417" s="38"/>
      <c r="AC1417" s="38"/>
      <c r="AD1417" s="38"/>
      <c r="AE1417" s="38"/>
      <c r="AR1417" s="228" t="s">
        <v>126</v>
      </c>
      <c r="AT1417" s="228" t="s">
        <v>120</v>
      </c>
      <c r="AU1417" s="228" t="s">
        <v>86</v>
      </c>
      <c r="AY1417" s="17" t="s">
        <v>116</v>
      </c>
      <c r="BE1417" s="229">
        <f>IF(N1417="základní",J1417,0)</f>
        <v>0</v>
      </c>
      <c r="BF1417" s="229">
        <f>IF(N1417="snížená",J1417,0)</f>
        <v>0</v>
      </c>
      <c r="BG1417" s="229">
        <f>IF(N1417="zákl. přenesená",J1417,0)</f>
        <v>0</v>
      </c>
      <c r="BH1417" s="229">
        <f>IF(N1417="sníž. přenesená",J1417,0)</f>
        <v>0</v>
      </c>
      <c r="BI1417" s="229">
        <f>IF(N1417="nulová",J1417,0)</f>
        <v>0</v>
      </c>
      <c r="BJ1417" s="17" t="s">
        <v>81</v>
      </c>
      <c r="BK1417" s="229">
        <f>ROUND(I1417*H1417,2)</f>
        <v>0</v>
      </c>
      <c r="BL1417" s="17" t="s">
        <v>126</v>
      </c>
      <c r="BM1417" s="228" t="s">
        <v>1659</v>
      </c>
    </row>
    <row r="1418" s="2" customFormat="1" ht="24.15" customHeight="1">
      <c r="A1418" s="38"/>
      <c r="B1418" s="39"/>
      <c r="C1418" s="216" t="s">
        <v>1660</v>
      </c>
      <c r="D1418" s="216" t="s">
        <v>120</v>
      </c>
      <c r="E1418" s="217" t="s">
        <v>1661</v>
      </c>
      <c r="F1418" s="218" t="s">
        <v>1662</v>
      </c>
      <c r="G1418" s="219" t="s">
        <v>1629</v>
      </c>
      <c r="H1418" s="220">
        <v>1</v>
      </c>
      <c r="I1418" s="221"/>
      <c r="J1418" s="222">
        <f>ROUND(I1418*H1418,2)</f>
        <v>0</v>
      </c>
      <c r="K1418" s="223"/>
      <c r="L1418" s="44"/>
      <c r="M1418" s="224" t="s">
        <v>1</v>
      </c>
      <c r="N1418" s="225" t="s">
        <v>41</v>
      </c>
      <c r="O1418" s="91"/>
      <c r="P1418" s="226">
        <f>O1418*H1418</f>
        <v>0</v>
      </c>
      <c r="Q1418" s="226">
        <v>0</v>
      </c>
      <c r="R1418" s="226">
        <f>Q1418*H1418</f>
        <v>0</v>
      </c>
      <c r="S1418" s="226">
        <v>0</v>
      </c>
      <c r="T1418" s="227">
        <f>S1418*H1418</f>
        <v>0</v>
      </c>
      <c r="U1418" s="38"/>
      <c r="V1418" s="38"/>
      <c r="W1418" s="38"/>
      <c r="X1418" s="38"/>
      <c r="Y1418" s="38"/>
      <c r="Z1418" s="38"/>
      <c r="AA1418" s="38"/>
      <c r="AB1418" s="38"/>
      <c r="AC1418" s="38"/>
      <c r="AD1418" s="38"/>
      <c r="AE1418" s="38"/>
      <c r="AR1418" s="228" t="s">
        <v>126</v>
      </c>
      <c r="AT1418" s="228" t="s">
        <v>120</v>
      </c>
      <c r="AU1418" s="228" t="s">
        <v>86</v>
      </c>
      <c r="AY1418" s="17" t="s">
        <v>116</v>
      </c>
      <c r="BE1418" s="229">
        <f>IF(N1418="základní",J1418,0)</f>
        <v>0</v>
      </c>
      <c r="BF1418" s="229">
        <f>IF(N1418="snížená",J1418,0)</f>
        <v>0</v>
      </c>
      <c r="BG1418" s="229">
        <f>IF(N1418="zákl. přenesená",J1418,0)</f>
        <v>0</v>
      </c>
      <c r="BH1418" s="229">
        <f>IF(N1418="sníž. přenesená",J1418,0)</f>
        <v>0</v>
      </c>
      <c r="BI1418" s="229">
        <f>IF(N1418="nulová",J1418,0)</f>
        <v>0</v>
      </c>
      <c r="BJ1418" s="17" t="s">
        <v>81</v>
      </c>
      <c r="BK1418" s="229">
        <f>ROUND(I1418*H1418,2)</f>
        <v>0</v>
      </c>
      <c r="BL1418" s="17" t="s">
        <v>126</v>
      </c>
      <c r="BM1418" s="228" t="s">
        <v>1663</v>
      </c>
    </row>
    <row r="1419" s="12" customFormat="1" ht="22.8" customHeight="1">
      <c r="A1419" s="12"/>
      <c r="B1419" s="200"/>
      <c r="C1419" s="201"/>
      <c r="D1419" s="202" t="s">
        <v>75</v>
      </c>
      <c r="E1419" s="214" t="s">
        <v>1664</v>
      </c>
      <c r="F1419" s="214" t="s">
        <v>1665</v>
      </c>
      <c r="G1419" s="201"/>
      <c r="H1419" s="201"/>
      <c r="I1419" s="204"/>
      <c r="J1419" s="215">
        <f>BK1419</f>
        <v>0</v>
      </c>
      <c r="K1419" s="201"/>
      <c r="L1419" s="206"/>
      <c r="M1419" s="207"/>
      <c r="N1419" s="208"/>
      <c r="O1419" s="208"/>
      <c r="P1419" s="209">
        <f>SUM(P1420:P1424)</f>
        <v>0</v>
      </c>
      <c r="Q1419" s="208"/>
      <c r="R1419" s="209">
        <f>SUM(R1420:R1424)</f>
        <v>0</v>
      </c>
      <c r="S1419" s="208"/>
      <c r="T1419" s="210">
        <f>SUM(T1420:T1424)</f>
        <v>0</v>
      </c>
      <c r="U1419" s="12"/>
      <c r="V1419" s="12"/>
      <c r="W1419" s="12"/>
      <c r="X1419" s="12"/>
      <c r="Y1419" s="12"/>
      <c r="Z1419" s="12"/>
      <c r="AA1419" s="12"/>
      <c r="AB1419" s="12"/>
      <c r="AC1419" s="12"/>
      <c r="AD1419" s="12"/>
      <c r="AE1419" s="12"/>
      <c r="AR1419" s="211" t="s">
        <v>81</v>
      </c>
      <c r="AT1419" s="212" t="s">
        <v>75</v>
      </c>
      <c r="AU1419" s="212" t="s">
        <v>81</v>
      </c>
      <c r="AY1419" s="211" t="s">
        <v>116</v>
      </c>
      <c r="BK1419" s="213">
        <f>SUM(BK1420:BK1424)</f>
        <v>0</v>
      </c>
    </row>
    <row r="1420" s="2" customFormat="1" ht="24.15" customHeight="1">
      <c r="A1420" s="38"/>
      <c r="B1420" s="39"/>
      <c r="C1420" s="216" t="s">
        <v>1666</v>
      </c>
      <c r="D1420" s="216" t="s">
        <v>120</v>
      </c>
      <c r="E1420" s="217" t="s">
        <v>1667</v>
      </c>
      <c r="F1420" s="218" t="s">
        <v>1668</v>
      </c>
      <c r="G1420" s="219" t="s">
        <v>256</v>
      </c>
      <c r="H1420" s="220">
        <v>3.879</v>
      </c>
      <c r="I1420" s="221"/>
      <c r="J1420" s="222">
        <f>ROUND(I1420*H1420,2)</f>
        <v>0</v>
      </c>
      <c r="K1420" s="223"/>
      <c r="L1420" s="44"/>
      <c r="M1420" s="224" t="s">
        <v>1</v>
      </c>
      <c r="N1420" s="225" t="s">
        <v>41</v>
      </c>
      <c r="O1420" s="91"/>
      <c r="P1420" s="226">
        <f>O1420*H1420</f>
        <v>0</v>
      </c>
      <c r="Q1420" s="226">
        <v>0</v>
      </c>
      <c r="R1420" s="226">
        <f>Q1420*H1420</f>
        <v>0</v>
      </c>
      <c r="S1420" s="226">
        <v>0</v>
      </c>
      <c r="T1420" s="227">
        <f>S1420*H1420</f>
        <v>0</v>
      </c>
      <c r="U1420" s="38"/>
      <c r="V1420" s="38"/>
      <c r="W1420" s="38"/>
      <c r="X1420" s="38"/>
      <c r="Y1420" s="38"/>
      <c r="Z1420" s="38"/>
      <c r="AA1420" s="38"/>
      <c r="AB1420" s="38"/>
      <c r="AC1420" s="38"/>
      <c r="AD1420" s="38"/>
      <c r="AE1420" s="38"/>
      <c r="AR1420" s="228" t="s">
        <v>126</v>
      </c>
      <c r="AT1420" s="228" t="s">
        <v>120</v>
      </c>
      <c r="AU1420" s="228" t="s">
        <v>86</v>
      </c>
      <c r="AY1420" s="17" t="s">
        <v>116</v>
      </c>
      <c r="BE1420" s="229">
        <f>IF(N1420="základní",J1420,0)</f>
        <v>0</v>
      </c>
      <c r="BF1420" s="229">
        <f>IF(N1420="snížená",J1420,0)</f>
        <v>0</v>
      </c>
      <c r="BG1420" s="229">
        <f>IF(N1420="zákl. přenesená",J1420,0)</f>
        <v>0</v>
      </c>
      <c r="BH1420" s="229">
        <f>IF(N1420="sníž. přenesená",J1420,0)</f>
        <v>0</v>
      </c>
      <c r="BI1420" s="229">
        <f>IF(N1420="nulová",J1420,0)</f>
        <v>0</v>
      </c>
      <c r="BJ1420" s="17" t="s">
        <v>81</v>
      </c>
      <c r="BK1420" s="229">
        <f>ROUND(I1420*H1420,2)</f>
        <v>0</v>
      </c>
      <c r="BL1420" s="17" t="s">
        <v>126</v>
      </c>
      <c r="BM1420" s="228" t="s">
        <v>1669</v>
      </c>
    </row>
    <row r="1421" s="2" customFormat="1" ht="24.15" customHeight="1">
      <c r="A1421" s="38"/>
      <c r="B1421" s="39"/>
      <c r="C1421" s="216" t="s">
        <v>1670</v>
      </c>
      <c r="D1421" s="216" t="s">
        <v>120</v>
      </c>
      <c r="E1421" s="217" t="s">
        <v>1671</v>
      </c>
      <c r="F1421" s="218" t="s">
        <v>1672</v>
      </c>
      <c r="G1421" s="219" t="s">
        <v>256</v>
      </c>
      <c r="H1421" s="220">
        <v>3.879</v>
      </c>
      <c r="I1421" s="221"/>
      <c r="J1421" s="222">
        <f>ROUND(I1421*H1421,2)</f>
        <v>0</v>
      </c>
      <c r="K1421" s="223"/>
      <c r="L1421" s="44"/>
      <c r="M1421" s="224" t="s">
        <v>1</v>
      </c>
      <c r="N1421" s="225" t="s">
        <v>41</v>
      </c>
      <c r="O1421" s="91"/>
      <c r="P1421" s="226">
        <f>O1421*H1421</f>
        <v>0</v>
      </c>
      <c r="Q1421" s="226">
        <v>0</v>
      </c>
      <c r="R1421" s="226">
        <f>Q1421*H1421</f>
        <v>0</v>
      </c>
      <c r="S1421" s="226">
        <v>0</v>
      </c>
      <c r="T1421" s="227">
        <f>S1421*H1421</f>
        <v>0</v>
      </c>
      <c r="U1421" s="38"/>
      <c r="V1421" s="38"/>
      <c r="W1421" s="38"/>
      <c r="X1421" s="38"/>
      <c r="Y1421" s="38"/>
      <c r="Z1421" s="38"/>
      <c r="AA1421" s="38"/>
      <c r="AB1421" s="38"/>
      <c r="AC1421" s="38"/>
      <c r="AD1421" s="38"/>
      <c r="AE1421" s="38"/>
      <c r="AR1421" s="228" t="s">
        <v>126</v>
      </c>
      <c r="AT1421" s="228" t="s">
        <v>120</v>
      </c>
      <c r="AU1421" s="228" t="s">
        <v>86</v>
      </c>
      <c r="AY1421" s="17" t="s">
        <v>116</v>
      </c>
      <c r="BE1421" s="229">
        <f>IF(N1421="základní",J1421,0)</f>
        <v>0</v>
      </c>
      <c r="BF1421" s="229">
        <f>IF(N1421="snížená",J1421,0)</f>
        <v>0</v>
      </c>
      <c r="BG1421" s="229">
        <f>IF(N1421="zákl. přenesená",J1421,0)</f>
        <v>0</v>
      </c>
      <c r="BH1421" s="229">
        <f>IF(N1421="sníž. přenesená",J1421,0)</f>
        <v>0</v>
      </c>
      <c r="BI1421" s="229">
        <f>IF(N1421="nulová",J1421,0)</f>
        <v>0</v>
      </c>
      <c r="BJ1421" s="17" t="s">
        <v>81</v>
      </c>
      <c r="BK1421" s="229">
        <f>ROUND(I1421*H1421,2)</f>
        <v>0</v>
      </c>
      <c r="BL1421" s="17" t="s">
        <v>126</v>
      </c>
      <c r="BM1421" s="228" t="s">
        <v>1673</v>
      </c>
    </row>
    <row r="1422" s="2" customFormat="1" ht="24.15" customHeight="1">
      <c r="A1422" s="38"/>
      <c r="B1422" s="39"/>
      <c r="C1422" s="216" t="s">
        <v>1674</v>
      </c>
      <c r="D1422" s="216" t="s">
        <v>120</v>
      </c>
      <c r="E1422" s="217" t="s">
        <v>1675</v>
      </c>
      <c r="F1422" s="218" t="s">
        <v>1676</v>
      </c>
      <c r="G1422" s="219" t="s">
        <v>256</v>
      </c>
      <c r="H1422" s="220">
        <v>62.064</v>
      </c>
      <c r="I1422" s="221"/>
      <c r="J1422" s="222">
        <f>ROUND(I1422*H1422,2)</f>
        <v>0</v>
      </c>
      <c r="K1422" s="223"/>
      <c r="L1422" s="44"/>
      <c r="M1422" s="224" t="s">
        <v>1</v>
      </c>
      <c r="N1422" s="225" t="s">
        <v>41</v>
      </c>
      <c r="O1422" s="91"/>
      <c r="P1422" s="226">
        <f>O1422*H1422</f>
        <v>0</v>
      </c>
      <c r="Q1422" s="226">
        <v>0</v>
      </c>
      <c r="R1422" s="226">
        <f>Q1422*H1422</f>
        <v>0</v>
      </c>
      <c r="S1422" s="226">
        <v>0</v>
      </c>
      <c r="T1422" s="227">
        <f>S1422*H1422</f>
        <v>0</v>
      </c>
      <c r="U1422" s="38"/>
      <c r="V1422" s="38"/>
      <c r="W1422" s="38"/>
      <c r="X1422" s="38"/>
      <c r="Y1422" s="38"/>
      <c r="Z1422" s="38"/>
      <c r="AA1422" s="38"/>
      <c r="AB1422" s="38"/>
      <c r="AC1422" s="38"/>
      <c r="AD1422" s="38"/>
      <c r="AE1422" s="38"/>
      <c r="AR1422" s="228" t="s">
        <v>126</v>
      </c>
      <c r="AT1422" s="228" t="s">
        <v>120</v>
      </c>
      <c r="AU1422" s="228" t="s">
        <v>86</v>
      </c>
      <c r="AY1422" s="17" t="s">
        <v>116</v>
      </c>
      <c r="BE1422" s="229">
        <f>IF(N1422="základní",J1422,0)</f>
        <v>0</v>
      </c>
      <c r="BF1422" s="229">
        <f>IF(N1422="snížená",J1422,0)</f>
        <v>0</v>
      </c>
      <c r="BG1422" s="229">
        <f>IF(N1422="zákl. přenesená",J1422,0)</f>
        <v>0</v>
      </c>
      <c r="BH1422" s="229">
        <f>IF(N1422="sníž. přenesená",J1422,0)</f>
        <v>0</v>
      </c>
      <c r="BI1422" s="229">
        <f>IF(N1422="nulová",J1422,0)</f>
        <v>0</v>
      </c>
      <c r="BJ1422" s="17" t="s">
        <v>81</v>
      </c>
      <c r="BK1422" s="229">
        <f>ROUND(I1422*H1422,2)</f>
        <v>0</v>
      </c>
      <c r="BL1422" s="17" t="s">
        <v>126</v>
      </c>
      <c r="BM1422" s="228" t="s">
        <v>1677</v>
      </c>
    </row>
    <row r="1423" s="13" customFormat="1">
      <c r="A1423" s="13"/>
      <c r="B1423" s="237"/>
      <c r="C1423" s="238"/>
      <c r="D1423" s="239" t="s">
        <v>196</v>
      </c>
      <c r="E1423" s="240" t="s">
        <v>1</v>
      </c>
      <c r="F1423" s="241" t="s">
        <v>1678</v>
      </c>
      <c r="G1423" s="238"/>
      <c r="H1423" s="242">
        <v>62.064</v>
      </c>
      <c r="I1423" s="243"/>
      <c r="J1423" s="238"/>
      <c r="K1423" s="238"/>
      <c r="L1423" s="244"/>
      <c r="M1423" s="245"/>
      <c r="N1423" s="246"/>
      <c r="O1423" s="246"/>
      <c r="P1423" s="246"/>
      <c r="Q1423" s="246"/>
      <c r="R1423" s="246"/>
      <c r="S1423" s="246"/>
      <c r="T1423" s="247"/>
      <c r="U1423" s="13"/>
      <c r="V1423" s="13"/>
      <c r="W1423" s="13"/>
      <c r="X1423" s="13"/>
      <c r="Y1423" s="13"/>
      <c r="Z1423" s="13"/>
      <c r="AA1423" s="13"/>
      <c r="AB1423" s="13"/>
      <c r="AC1423" s="13"/>
      <c r="AD1423" s="13"/>
      <c r="AE1423" s="13"/>
      <c r="AT1423" s="248" t="s">
        <v>196</v>
      </c>
      <c r="AU1423" s="248" t="s">
        <v>86</v>
      </c>
      <c r="AV1423" s="13" t="s">
        <v>86</v>
      </c>
      <c r="AW1423" s="13" t="s">
        <v>32</v>
      </c>
      <c r="AX1423" s="13" t="s">
        <v>81</v>
      </c>
      <c r="AY1423" s="248" t="s">
        <v>116</v>
      </c>
    </row>
    <row r="1424" s="2" customFormat="1" ht="24.15" customHeight="1">
      <c r="A1424" s="38"/>
      <c r="B1424" s="39"/>
      <c r="C1424" s="216" t="s">
        <v>1679</v>
      </c>
      <c r="D1424" s="216" t="s">
        <v>120</v>
      </c>
      <c r="E1424" s="217" t="s">
        <v>1680</v>
      </c>
      <c r="F1424" s="218" t="s">
        <v>1681</v>
      </c>
      <c r="G1424" s="219" t="s">
        <v>256</v>
      </c>
      <c r="H1424" s="220">
        <v>3.879</v>
      </c>
      <c r="I1424" s="221"/>
      <c r="J1424" s="222">
        <f>ROUND(I1424*H1424,2)</f>
        <v>0</v>
      </c>
      <c r="K1424" s="223"/>
      <c r="L1424" s="44"/>
      <c r="M1424" s="224" t="s">
        <v>1</v>
      </c>
      <c r="N1424" s="225" t="s">
        <v>41</v>
      </c>
      <c r="O1424" s="91"/>
      <c r="P1424" s="226">
        <f>O1424*H1424</f>
        <v>0</v>
      </c>
      <c r="Q1424" s="226">
        <v>0</v>
      </c>
      <c r="R1424" s="226">
        <f>Q1424*H1424</f>
        <v>0</v>
      </c>
      <c r="S1424" s="226">
        <v>0</v>
      </c>
      <c r="T1424" s="227">
        <f>S1424*H1424</f>
        <v>0</v>
      </c>
      <c r="U1424" s="38"/>
      <c r="V1424" s="38"/>
      <c r="W1424" s="38"/>
      <c r="X1424" s="38"/>
      <c r="Y1424" s="38"/>
      <c r="Z1424" s="38"/>
      <c r="AA1424" s="38"/>
      <c r="AB1424" s="38"/>
      <c r="AC1424" s="38"/>
      <c r="AD1424" s="38"/>
      <c r="AE1424" s="38"/>
      <c r="AR1424" s="228" t="s">
        <v>126</v>
      </c>
      <c r="AT1424" s="228" t="s">
        <v>120</v>
      </c>
      <c r="AU1424" s="228" t="s">
        <v>86</v>
      </c>
      <c r="AY1424" s="17" t="s">
        <v>116</v>
      </c>
      <c r="BE1424" s="229">
        <f>IF(N1424="základní",J1424,0)</f>
        <v>0</v>
      </c>
      <c r="BF1424" s="229">
        <f>IF(N1424="snížená",J1424,0)</f>
        <v>0</v>
      </c>
      <c r="BG1424" s="229">
        <f>IF(N1424="zákl. přenesená",J1424,0)</f>
        <v>0</v>
      </c>
      <c r="BH1424" s="229">
        <f>IF(N1424="sníž. přenesená",J1424,0)</f>
        <v>0</v>
      </c>
      <c r="BI1424" s="229">
        <f>IF(N1424="nulová",J1424,0)</f>
        <v>0</v>
      </c>
      <c r="BJ1424" s="17" t="s">
        <v>81</v>
      </c>
      <c r="BK1424" s="229">
        <f>ROUND(I1424*H1424,2)</f>
        <v>0</v>
      </c>
      <c r="BL1424" s="17" t="s">
        <v>126</v>
      </c>
      <c r="BM1424" s="228" t="s">
        <v>1682</v>
      </c>
    </row>
    <row r="1425" s="12" customFormat="1" ht="22.8" customHeight="1">
      <c r="A1425" s="12"/>
      <c r="B1425" s="200"/>
      <c r="C1425" s="201"/>
      <c r="D1425" s="202" t="s">
        <v>75</v>
      </c>
      <c r="E1425" s="214" t="s">
        <v>1683</v>
      </c>
      <c r="F1425" s="214" t="s">
        <v>1684</v>
      </c>
      <c r="G1425" s="201"/>
      <c r="H1425" s="201"/>
      <c r="I1425" s="204"/>
      <c r="J1425" s="215">
        <f>BK1425</f>
        <v>0</v>
      </c>
      <c r="K1425" s="201"/>
      <c r="L1425" s="206"/>
      <c r="M1425" s="207"/>
      <c r="N1425" s="208"/>
      <c r="O1425" s="208"/>
      <c r="P1425" s="209">
        <f>P1426</f>
        <v>0</v>
      </c>
      <c r="Q1425" s="208"/>
      <c r="R1425" s="209">
        <f>R1426</f>
        <v>0</v>
      </c>
      <c r="S1425" s="208"/>
      <c r="T1425" s="210">
        <f>T1426</f>
        <v>0</v>
      </c>
      <c r="U1425" s="12"/>
      <c r="V1425" s="12"/>
      <c r="W1425" s="12"/>
      <c r="X1425" s="12"/>
      <c r="Y1425" s="12"/>
      <c r="Z1425" s="12"/>
      <c r="AA1425" s="12"/>
      <c r="AB1425" s="12"/>
      <c r="AC1425" s="12"/>
      <c r="AD1425" s="12"/>
      <c r="AE1425" s="12"/>
      <c r="AR1425" s="211" t="s">
        <v>81</v>
      </c>
      <c r="AT1425" s="212" t="s">
        <v>75</v>
      </c>
      <c r="AU1425" s="212" t="s">
        <v>81</v>
      </c>
      <c r="AY1425" s="211" t="s">
        <v>116</v>
      </c>
      <c r="BK1425" s="213">
        <f>BK1426</f>
        <v>0</v>
      </c>
    </row>
    <row r="1426" s="2" customFormat="1" ht="14.4" customHeight="1">
      <c r="A1426" s="38"/>
      <c r="B1426" s="39"/>
      <c r="C1426" s="216" t="s">
        <v>1685</v>
      </c>
      <c r="D1426" s="216" t="s">
        <v>120</v>
      </c>
      <c r="E1426" s="217" t="s">
        <v>1686</v>
      </c>
      <c r="F1426" s="218" t="s">
        <v>1687</v>
      </c>
      <c r="G1426" s="219" t="s">
        <v>256</v>
      </c>
      <c r="H1426" s="220">
        <v>1138.787</v>
      </c>
      <c r="I1426" s="221"/>
      <c r="J1426" s="222">
        <f>ROUND(I1426*H1426,2)</f>
        <v>0</v>
      </c>
      <c r="K1426" s="223"/>
      <c r="L1426" s="44"/>
      <c r="M1426" s="224" t="s">
        <v>1</v>
      </c>
      <c r="N1426" s="225" t="s">
        <v>41</v>
      </c>
      <c r="O1426" s="91"/>
      <c r="P1426" s="226">
        <f>O1426*H1426</f>
        <v>0</v>
      </c>
      <c r="Q1426" s="226">
        <v>0</v>
      </c>
      <c r="R1426" s="226">
        <f>Q1426*H1426</f>
        <v>0</v>
      </c>
      <c r="S1426" s="226">
        <v>0</v>
      </c>
      <c r="T1426" s="227">
        <f>S1426*H1426</f>
        <v>0</v>
      </c>
      <c r="U1426" s="38"/>
      <c r="V1426" s="38"/>
      <c r="W1426" s="38"/>
      <c r="X1426" s="38"/>
      <c r="Y1426" s="38"/>
      <c r="Z1426" s="38"/>
      <c r="AA1426" s="38"/>
      <c r="AB1426" s="38"/>
      <c r="AC1426" s="38"/>
      <c r="AD1426" s="38"/>
      <c r="AE1426" s="38"/>
      <c r="AR1426" s="228" t="s">
        <v>126</v>
      </c>
      <c r="AT1426" s="228" t="s">
        <v>120</v>
      </c>
      <c r="AU1426" s="228" t="s">
        <v>86</v>
      </c>
      <c r="AY1426" s="17" t="s">
        <v>116</v>
      </c>
      <c r="BE1426" s="229">
        <f>IF(N1426="základní",J1426,0)</f>
        <v>0</v>
      </c>
      <c r="BF1426" s="229">
        <f>IF(N1426="snížená",J1426,0)</f>
        <v>0</v>
      </c>
      <c r="BG1426" s="229">
        <f>IF(N1426="zákl. přenesená",J1426,0)</f>
        <v>0</v>
      </c>
      <c r="BH1426" s="229">
        <f>IF(N1426="sníž. přenesená",J1426,0)</f>
        <v>0</v>
      </c>
      <c r="BI1426" s="229">
        <f>IF(N1426="nulová",J1426,0)</f>
        <v>0</v>
      </c>
      <c r="BJ1426" s="17" t="s">
        <v>81</v>
      </c>
      <c r="BK1426" s="229">
        <f>ROUND(I1426*H1426,2)</f>
        <v>0</v>
      </c>
      <c r="BL1426" s="17" t="s">
        <v>126</v>
      </c>
      <c r="BM1426" s="228" t="s">
        <v>1688</v>
      </c>
    </row>
    <row r="1427" s="12" customFormat="1" ht="25.92" customHeight="1">
      <c r="A1427" s="12"/>
      <c r="B1427" s="200"/>
      <c r="C1427" s="201"/>
      <c r="D1427" s="202" t="s">
        <v>75</v>
      </c>
      <c r="E1427" s="203" t="s">
        <v>1689</v>
      </c>
      <c r="F1427" s="203" t="s">
        <v>1690</v>
      </c>
      <c r="G1427" s="201"/>
      <c r="H1427" s="201"/>
      <c r="I1427" s="204"/>
      <c r="J1427" s="205">
        <f>BK1427</f>
        <v>0</v>
      </c>
      <c r="K1427" s="201"/>
      <c r="L1427" s="206"/>
      <c r="M1427" s="207"/>
      <c r="N1427" s="208"/>
      <c r="O1427" s="208"/>
      <c r="P1427" s="209">
        <f>P1428+P1458+P1496+P1566+P1568+P1573+P1575+P1578+P1580+P1592+P1629+P1657+P1711+P1785+P1864+P1881+P1939+P2026+P2038</f>
        <v>0</v>
      </c>
      <c r="Q1427" s="208"/>
      <c r="R1427" s="209">
        <f>R1428+R1458+R1496+R1566+R1568+R1573+R1575+R1578+R1580+R1592+R1629+R1657+R1711+R1785+R1864+R1881+R1939+R2026+R2038</f>
        <v>30.787731150000006</v>
      </c>
      <c r="S1427" s="208"/>
      <c r="T1427" s="210">
        <f>T1428+T1458+T1496+T1566+T1568+T1573+T1575+T1578+T1580+T1592+T1629+T1657+T1711+T1785+T1864+T1881+T1939+T2026+T2038</f>
        <v>0.020299999999999999</v>
      </c>
      <c r="U1427" s="12"/>
      <c r="V1427" s="12"/>
      <c r="W1427" s="12"/>
      <c r="X1427" s="12"/>
      <c r="Y1427" s="12"/>
      <c r="Z1427" s="12"/>
      <c r="AA1427" s="12"/>
      <c r="AB1427" s="12"/>
      <c r="AC1427" s="12"/>
      <c r="AD1427" s="12"/>
      <c r="AE1427" s="12"/>
      <c r="AR1427" s="211" t="s">
        <v>86</v>
      </c>
      <c r="AT1427" s="212" t="s">
        <v>75</v>
      </c>
      <c r="AU1427" s="212" t="s">
        <v>76</v>
      </c>
      <c r="AY1427" s="211" t="s">
        <v>116</v>
      </c>
      <c r="BK1427" s="213">
        <f>BK1428+BK1458+BK1496+BK1566+BK1568+BK1573+BK1575+BK1578+BK1580+BK1592+BK1629+BK1657+BK1711+BK1785+BK1864+BK1881+BK1939+BK2026+BK2038</f>
        <v>0</v>
      </c>
    </row>
    <row r="1428" s="12" customFormat="1" ht="22.8" customHeight="1">
      <c r="A1428" s="12"/>
      <c r="B1428" s="200"/>
      <c r="C1428" s="201"/>
      <c r="D1428" s="202" t="s">
        <v>75</v>
      </c>
      <c r="E1428" s="214" t="s">
        <v>1691</v>
      </c>
      <c r="F1428" s="214" t="s">
        <v>1692</v>
      </c>
      <c r="G1428" s="201"/>
      <c r="H1428" s="201"/>
      <c r="I1428" s="204"/>
      <c r="J1428" s="215">
        <f>BK1428</f>
        <v>0</v>
      </c>
      <c r="K1428" s="201"/>
      <c r="L1428" s="206"/>
      <c r="M1428" s="207"/>
      <c r="N1428" s="208"/>
      <c r="O1428" s="208"/>
      <c r="P1428" s="209">
        <f>SUM(P1429:P1457)</f>
        <v>0</v>
      </c>
      <c r="Q1428" s="208"/>
      <c r="R1428" s="209">
        <f>SUM(R1429:R1457)</f>
        <v>1.1091272000000001</v>
      </c>
      <c r="S1428" s="208"/>
      <c r="T1428" s="210">
        <f>SUM(T1429:T1457)</f>
        <v>0</v>
      </c>
      <c r="U1428" s="12"/>
      <c r="V1428" s="12"/>
      <c r="W1428" s="12"/>
      <c r="X1428" s="12"/>
      <c r="Y1428" s="12"/>
      <c r="Z1428" s="12"/>
      <c r="AA1428" s="12"/>
      <c r="AB1428" s="12"/>
      <c r="AC1428" s="12"/>
      <c r="AD1428" s="12"/>
      <c r="AE1428" s="12"/>
      <c r="AR1428" s="211" t="s">
        <v>86</v>
      </c>
      <c r="AT1428" s="212" t="s">
        <v>75</v>
      </c>
      <c r="AU1428" s="212" t="s">
        <v>81</v>
      </c>
      <c r="AY1428" s="211" t="s">
        <v>116</v>
      </c>
      <c r="BK1428" s="213">
        <f>SUM(BK1429:BK1457)</f>
        <v>0</v>
      </c>
    </row>
    <row r="1429" s="2" customFormat="1" ht="24.15" customHeight="1">
      <c r="A1429" s="38"/>
      <c r="B1429" s="39"/>
      <c r="C1429" s="216" t="s">
        <v>1693</v>
      </c>
      <c r="D1429" s="216" t="s">
        <v>120</v>
      </c>
      <c r="E1429" s="217" t="s">
        <v>1694</v>
      </c>
      <c r="F1429" s="218" t="s">
        <v>1695</v>
      </c>
      <c r="G1429" s="219" t="s">
        <v>262</v>
      </c>
      <c r="H1429" s="220">
        <v>248.614</v>
      </c>
      <c r="I1429" s="221"/>
      <c r="J1429" s="222">
        <f>ROUND(I1429*H1429,2)</f>
        <v>0</v>
      </c>
      <c r="K1429" s="223"/>
      <c r="L1429" s="44"/>
      <c r="M1429" s="224" t="s">
        <v>1</v>
      </c>
      <c r="N1429" s="225" t="s">
        <v>41</v>
      </c>
      <c r="O1429" s="91"/>
      <c r="P1429" s="226">
        <f>O1429*H1429</f>
        <v>0</v>
      </c>
      <c r="Q1429" s="226">
        <v>0</v>
      </c>
      <c r="R1429" s="226">
        <f>Q1429*H1429</f>
        <v>0</v>
      </c>
      <c r="S1429" s="226">
        <v>0</v>
      </c>
      <c r="T1429" s="227">
        <f>S1429*H1429</f>
        <v>0</v>
      </c>
      <c r="U1429" s="38"/>
      <c r="V1429" s="38"/>
      <c r="W1429" s="38"/>
      <c r="X1429" s="38"/>
      <c r="Y1429" s="38"/>
      <c r="Z1429" s="38"/>
      <c r="AA1429" s="38"/>
      <c r="AB1429" s="38"/>
      <c r="AC1429" s="38"/>
      <c r="AD1429" s="38"/>
      <c r="AE1429" s="38"/>
      <c r="AR1429" s="228" t="s">
        <v>379</v>
      </c>
      <c r="AT1429" s="228" t="s">
        <v>120</v>
      </c>
      <c r="AU1429" s="228" t="s">
        <v>86</v>
      </c>
      <c r="AY1429" s="17" t="s">
        <v>116</v>
      </c>
      <c r="BE1429" s="229">
        <f>IF(N1429="základní",J1429,0)</f>
        <v>0</v>
      </c>
      <c r="BF1429" s="229">
        <f>IF(N1429="snížená",J1429,0)</f>
        <v>0</v>
      </c>
      <c r="BG1429" s="229">
        <f>IF(N1429="zákl. přenesená",J1429,0)</f>
        <v>0</v>
      </c>
      <c r="BH1429" s="229">
        <f>IF(N1429="sníž. přenesená",J1429,0)</f>
        <v>0</v>
      </c>
      <c r="BI1429" s="229">
        <f>IF(N1429="nulová",J1429,0)</f>
        <v>0</v>
      </c>
      <c r="BJ1429" s="17" t="s">
        <v>81</v>
      </c>
      <c r="BK1429" s="229">
        <f>ROUND(I1429*H1429,2)</f>
        <v>0</v>
      </c>
      <c r="BL1429" s="17" t="s">
        <v>379</v>
      </c>
      <c r="BM1429" s="228" t="s">
        <v>1696</v>
      </c>
    </row>
    <row r="1430" s="13" customFormat="1">
      <c r="A1430" s="13"/>
      <c r="B1430" s="237"/>
      <c r="C1430" s="238"/>
      <c r="D1430" s="239" t="s">
        <v>196</v>
      </c>
      <c r="E1430" s="240" t="s">
        <v>1</v>
      </c>
      <c r="F1430" s="241" t="s">
        <v>1697</v>
      </c>
      <c r="G1430" s="238"/>
      <c r="H1430" s="242">
        <v>246.362</v>
      </c>
      <c r="I1430" s="243"/>
      <c r="J1430" s="238"/>
      <c r="K1430" s="238"/>
      <c r="L1430" s="244"/>
      <c r="M1430" s="245"/>
      <c r="N1430" s="246"/>
      <c r="O1430" s="246"/>
      <c r="P1430" s="246"/>
      <c r="Q1430" s="246"/>
      <c r="R1430" s="246"/>
      <c r="S1430" s="246"/>
      <c r="T1430" s="247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T1430" s="248" t="s">
        <v>196</v>
      </c>
      <c r="AU1430" s="248" t="s">
        <v>86</v>
      </c>
      <c r="AV1430" s="13" t="s">
        <v>86</v>
      </c>
      <c r="AW1430" s="13" t="s">
        <v>32</v>
      </c>
      <c r="AX1430" s="13" t="s">
        <v>76</v>
      </c>
      <c r="AY1430" s="248" t="s">
        <v>116</v>
      </c>
    </row>
    <row r="1431" s="13" customFormat="1">
      <c r="A1431" s="13"/>
      <c r="B1431" s="237"/>
      <c r="C1431" s="238"/>
      <c r="D1431" s="239" t="s">
        <v>196</v>
      </c>
      <c r="E1431" s="240" t="s">
        <v>1</v>
      </c>
      <c r="F1431" s="241" t="s">
        <v>1698</v>
      </c>
      <c r="G1431" s="238"/>
      <c r="H1431" s="242">
        <v>-6.726</v>
      </c>
      <c r="I1431" s="243"/>
      <c r="J1431" s="238"/>
      <c r="K1431" s="238"/>
      <c r="L1431" s="244"/>
      <c r="M1431" s="245"/>
      <c r="N1431" s="246"/>
      <c r="O1431" s="246"/>
      <c r="P1431" s="246"/>
      <c r="Q1431" s="246"/>
      <c r="R1431" s="246"/>
      <c r="S1431" s="246"/>
      <c r="T1431" s="247"/>
      <c r="U1431" s="13"/>
      <c r="V1431" s="13"/>
      <c r="W1431" s="13"/>
      <c r="X1431" s="13"/>
      <c r="Y1431" s="13"/>
      <c r="Z1431" s="13"/>
      <c r="AA1431" s="13"/>
      <c r="AB1431" s="13"/>
      <c r="AC1431" s="13"/>
      <c r="AD1431" s="13"/>
      <c r="AE1431" s="13"/>
      <c r="AT1431" s="248" t="s">
        <v>196</v>
      </c>
      <c r="AU1431" s="248" t="s">
        <v>86</v>
      </c>
      <c r="AV1431" s="13" t="s">
        <v>86</v>
      </c>
      <c r="AW1431" s="13" t="s">
        <v>32</v>
      </c>
      <c r="AX1431" s="13" t="s">
        <v>76</v>
      </c>
      <c r="AY1431" s="248" t="s">
        <v>116</v>
      </c>
    </row>
    <row r="1432" s="13" customFormat="1">
      <c r="A1432" s="13"/>
      <c r="B1432" s="237"/>
      <c r="C1432" s="238"/>
      <c r="D1432" s="239" t="s">
        <v>196</v>
      </c>
      <c r="E1432" s="240" t="s">
        <v>1</v>
      </c>
      <c r="F1432" s="241" t="s">
        <v>1699</v>
      </c>
      <c r="G1432" s="238"/>
      <c r="H1432" s="242">
        <v>8.9779999999999998</v>
      </c>
      <c r="I1432" s="243"/>
      <c r="J1432" s="238"/>
      <c r="K1432" s="238"/>
      <c r="L1432" s="244"/>
      <c r="M1432" s="245"/>
      <c r="N1432" s="246"/>
      <c r="O1432" s="246"/>
      <c r="P1432" s="246"/>
      <c r="Q1432" s="246"/>
      <c r="R1432" s="246"/>
      <c r="S1432" s="246"/>
      <c r="T1432" s="247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13"/>
      <c r="AE1432" s="13"/>
      <c r="AT1432" s="248" t="s">
        <v>196</v>
      </c>
      <c r="AU1432" s="248" t="s">
        <v>86</v>
      </c>
      <c r="AV1432" s="13" t="s">
        <v>86</v>
      </c>
      <c r="AW1432" s="13" t="s">
        <v>32</v>
      </c>
      <c r="AX1432" s="13" t="s">
        <v>76</v>
      </c>
      <c r="AY1432" s="248" t="s">
        <v>116</v>
      </c>
    </row>
    <row r="1433" s="14" customFormat="1">
      <c r="A1433" s="14"/>
      <c r="B1433" s="249"/>
      <c r="C1433" s="250"/>
      <c r="D1433" s="239" t="s">
        <v>196</v>
      </c>
      <c r="E1433" s="251" t="s">
        <v>1</v>
      </c>
      <c r="F1433" s="252" t="s">
        <v>201</v>
      </c>
      <c r="G1433" s="250"/>
      <c r="H1433" s="253">
        <v>248.614</v>
      </c>
      <c r="I1433" s="254"/>
      <c r="J1433" s="250"/>
      <c r="K1433" s="250"/>
      <c r="L1433" s="255"/>
      <c r="M1433" s="256"/>
      <c r="N1433" s="257"/>
      <c r="O1433" s="257"/>
      <c r="P1433" s="257"/>
      <c r="Q1433" s="257"/>
      <c r="R1433" s="257"/>
      <c r="S1433" s="257"/>
      <c r="T1433" s="258"/>
      <c r="U1433" s="14"/>
      <c r="V1433" s="14"/>
      <c r="W1433" s="14"/>
      <c r="X1433" s="14"/>
      <c r="Y1433" s="14"/>
      <c r="Z1433" s="14"/>
      <c r="AA1433" s="14"/>
      <c r="AB1433" s="14"/>
      <c r="AC1433" s="14"/>
      <c r="AD1433" s="14"/>
      <c r="AE1433" s="14"/>
      <c r="AT1433" s="259" t="s">
        <v>196</v>
      </c>
      <c r="AU1433" s="259" t="s">
        <v>86</v>
      </c>
      <c r="AV1433" s="14" t="s">
        <v>126</v>
      </c>
      <c r="AW1433" s="14" t="s">
        <v>32</v>
      </c>
      <c r="AX1433" s="14" t="s">
        <v>81</v>
      </c>
      <c r="AY1433" s="259" t="s">
        <v>116</v>
      </c>
    </row>
    <row r="1434" s="2" customFormat="1" ht="14.4" customHeight="1">
      <c r="A1434" s="38"/>
      <c r="B1434" s="39"/>
      <c r="C1434" s="271" t="s">
        <v>1700</v>
      </c>
      <c r="D1434" s="271" t="s">
        <v>1304</v>
      </c>
      <c r="E1434" s="272" t="s">
        <v>1701</v>
      </c>
      <c r="F1434" s="273" t="s">
        <v>1702</v>
      </c>
      <c r="G1434" s="274" t="s">
        <v>256</v>
      </c>
      <c r="H1434" s="275">
        <v>0.78600000000000003</v>
      </c>
      <c r="I1434" s="276"/>
      <c r="J1434" s="277">
        <f>ROUND(I1434*H1434,2)</f>
        <v>0</v>
      </c>
      <c r="K1434" s="278"/>
      <c r="L1434" s="279"/>
      <c r="M1434" s="280" t="s">
        <v>1</v>
      </c>
      <c r="N1434" s="281" t="s">
        <v>41</v>
      </c>
      <c r="O1434" s="91"/>
      <c r="P1434" s="226">
        <f>O1434*H1434</f>
        <v>0</v>
      </c>
      <c r="Q1434" s="226">
        <v>1</v>
      </c>
      <c r="R1434" s="226">
        <f>Q1434*H1434</f>
        <v>0.78600000000000003</v>
      </c>
      <c r="S1434" s="226">
        <v>0</v>
      </c>
      <c r="T1434" s="227">
        <f>S1434*H1434</f>
        <v>0</v>
      </c>
      <c r="U1434" s="38"/>
      <c r="V1434" s="38"/>
      <c r="W1434" s="38"/>
      <c r="X1434" s="38"/>
      <c r="Y1434" s="38"/>
      <c r="Z1434" s="38"/>
      <c r="AA1434" s="38"/>
      <c r="AB1434" s="38"/>
      <c r="AC1434" s="38"/>
      <c r="AD1434" s="38"/>
      <c r="AE1434" s="38"/>
      <c r="AR1434" s="228" t="s">
        <v>519</v>
      </c>
      <c r="AT1434" s="228" t="s">
        <v>1304</v>
      </c>
      <c r="AU1434" s="228" t="s">
        <v>86</v>
      </c>
      <c r="AY1434" s="17" t="s">
        <v>116</v>
      </c>
      <c r="BE1434" s="229">
        <f>IF(N1434="základní",J1434,0)</f>
        <v>0</v>
      </c>
      <c r="BF1434" s="229">
        <f>IF(N1434="snížená",J1434,0)</f>
        <v>0</v>
      </c>
      <c r="BG1434" s="229">
        <f>IF(N1434="zákl. přenesená",J1434,0)</f>
        <v>0</v>
      </c>
      <c r="BH1434" s="229">
        <f>IF(N1434="sníž. přenesená",J1434,0)</f>
        <v>0</v>
      </c>
      <c r="BI1434" s="229">
        <f>IF(N1434="nulová",J1434,0)</f>
        <v>0</v>
      </c>
      <c r="BJ1434" s="17" t="s">
        <v>81</v>
      </c>
      <c r="BK1434" s="229">
        <f>ROUND(I1434*H1434,2)</f>
        <v>0</v>
      </c>
      <c r="BL1434" s="17" t="s">
        <v>379</v>
      </c>
      <c r="BM1434" s="228" t="s">
        <v>1703</v>
      </c>
    </row>
    <row r="1435" s="13" customFormat="1">
      <c r="A1435" s="13"/>
      <c r="B1435" s="237"/>
      <c r="C1435" s="238"/>
      <c r="D1435" s="239" t="s">
        <v>196</v>
      </c>
      <c r="E1435" s="240" t="s">
        <v>1</v>
      </c>
      <c r="F1435" s="241" t="s">
        <v>1704</v>
      </c>
      <c r="G1435" s="238"/>
      <c r="H1435" s="242">
        <v>0.746</v>
      </c>
      <c r="I1435" s="243"/>
      <c r="J1435" s="238"/>
      <c r="K1435" s="238"/>
      <c r="L1435" s="244"/>
      <c r="M1435" s="245"/>
      <c r="N1435" s="246"/>
      <c r="O1435" s="246"/>
      <c r="P1435" s="246"/>
      <c r="Q1435" s="246"/>
      <c r="R1435" s="246"/>
      <c r="S1435" s="246"/>
      <c r="T1435" s="247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/>
      <c r="AT1435" s="248" t="s">
        <v>196</v>
      </c>
      <c r="AU1435" s="248" t="s">
        <v>86</v>
      </c>
      <c r="AV1435" s="13" t="s">
        <v>86</v>
      </c>
      <c r="AW1435" s="13" t="s">
        <v>32</v>
      </c>
      <c r="AX1435" s="13" t="s">
        <v>76</v>
      </c>
      <c r="AY1435" s="248" t="s">
        <v>116</v>
      </c>
    </row>
    <row r="1436" s="13" customFormat="1">
      <c r="A1436" s="13"/>
      <c r="B1436" s="237"/>
      <c r="C1436" s="238"/>
      <c r="D1436" s="239" t="s">
        <v>196</v>
      </c>
      <c r="E1436" s="240" t="s">
        <v>1</v>
      </c>
      <c r="F1436" s="241" t="s">
        <v>1705</v>
      </c>
      <c r="G1436" s="238"/>
      <c r="H1436" s="242">
        <v>0.040000000000000001</v>
      </c>
      <c r="I1436" s="243"/>
      <c r="J1436" s="238"/>
      <c r="K1436" s="238"/>
      <c r="L1436" s="244"/>
      <c r="M1436" s="245"/>
      <c r="N1436" s="246"/>
      <c r="O1436" s="246"/>
      <c r="P1436" s="246"/>
      <c r="Q1436" s="246"/>
      <c r="R1436" s="246"/>
      <c r="S1436" s="246"/>
      <c r="T1436" s="247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13"/>
      <c r="AE1436" s="13"/>
      <c r="AT1436" s="248" t="s">
        <v>196</v>
      </c>
      <c r="AU1436" s="248" t="s">
        <v>86</v>
      </c>
      <c r="AV1436" s="13" t="s">
        <v>86</v>
      </c>
      <c r="AW1436" s="13" t="s">
        <v>32</v>
      </c>
      <c r="AX1436" s="13" t="s">
        <v>76</v>
      </c>
      <c r="AY1436" s="248" t="s">
        <v>116</v>
      </c>
    </row>
    <row r="1437" s="14" customFormat="1">
      <c r="A1437" s="14"/>
      <c r="B1437" s="249"/>
      <c r="C1437" s="250"/>
      <c r="D1437" s="239" t="s">
        <v>196</v>
      </c>
      <c r="E1437" s="251" t="s">
        <v>1</v>
      </c>
      <c r="F1437" s="252" t="s">
        <v>201</v>
      </c>
      <c r="G1437" s="250"/>
      <c r="H1437" s="253">
        <v>0.78600000000000003</v>
      </c>
      <c r="I1437" s="254"/>
      <c r="J1437" s="250"/>
      <c r="K1437" s="250"/>
      <c r="L1437" s="255"/>
      <c r="M1437" s="256"/>
      <c r="N1437" s="257"/>
      <c r="O1437" s="257"/>
      <c r="P1437" s="257"/>
      <c r="Q1437" s="257"/>
      <c r="R1437" s="257"/>
      <c r="S1437" s="257"/>
      <c r="T1437" s="258"/>
      <c r="U1437" s="14"/>
      <c r="V1437" s="14"/>
      <c r="W1437" s="14"/>
      <c r="X1437" s="14"/>
      <c r="Y1437" s="14"/>
      <c r="Z1437" s="14"/>
      <c r="AA1437" s="14"/>
      <c r="AB1437" s="14"/>
      <c r="AC1437" s="14"/>
      <c r="AD1437" s="14"/>
      <c r="AE1437" s="14"/>
      <c r="AT1437" s="259" t="s">
        <v>196</v>
      </c>
      <c r="AU1437" s="259" t="s">
        <v>86</v>
      </c>
      <c r="AV1437" s="14" t="s">
        <v>126</v>
      </c>
      <c r="AW1437" s="14" t="s">
        <v>32</v>
      </c>
      <c r="AX1437" s="14" t="s">
        <v>81</v>
      </c>
      <c r="AY1437" s="259" t="s">
        <v>116</v>
      </c>
    </row>
    <row r="1438" s="2" customFormat="1" ht="24.15" customHeight="1">
      <c r="A1438" s="38"/>
      <c r="B1438" s="39"/>
      <c r="C1438" s="216" t="s">
        <v>1706</v>
      </c>
      <c r="D1438" s="216" t="s">
        <v>120</v>
      </c>
      <c r="E1438" s="217" t="s">
        <v>1707</v>
      </c>
      <c r="F1438" s="218" t="s">
        <v>1708</v>
      </c>
      <c r="G1438" s="219" t="s">
        <v>262</v>
      </c>
      <c r="H1438" s="220">
        <v>11.297000000000001</v>
      </c>
      <c r="I1438" s="221"/>
      <c r="J1438" s="222">
        <f>ROUND(I1438*H1438,2)</f>
        <v>0</v>
      </c>
      <c r="K1438" s="223"/>
      <c r="L1438" s="44"/>
      <c r="M1438" s="224" t="s">
        <v>1</v>
      </c>
      <c r="N1438" s="225" t="s">
        <v>41</v>
      </c>
      <c r="O1438" s="91"/>
      <c r="P1438" s="226">
        <f>O1438*H1438</f>
        <v>0</v>
      </c>
      <c r="Q1438" s="226">
        <v>0</v>
      </c>
      <c r="R1438" s="226">
        <f>Q1438*H1438</f>
        <v>0</v>
      </c>
      <c r="S1438" s="226">
        <v>0</v>
      </c>
      <c r="T1438" s="227">
        <f>S1438*H1438</f>
        <v>0</v>
      </c>
      <c r="U1438" s="38"/>
      <c r="V1438" s="38"/>
      <c r="W1438" s="38"/>
      <c r="X1438" s="38"/>
      <c r="Y1438" s="38"/>
      <c r="Z1438" s="38"/>
      <c r="AA1438" s="38"/>
      <c r="AB1438" s="38"/>
      <c r="AC1438" s="38"/>
      <c r="AD1438" s="38"/>
      <c r="AE1438" s="38"/>
      <c r="AR1438" s="228" t="s">
        <v>379</v>
      </c>
      <c r="AT1438" s="228" t="s">
        <v>120</v>
      </c>
      <c r="AU1438" s="228" t="s">
        <v>86</v>
      </c>
      <c r="AY1438" s="17" t="s">
        <v>116</v>
      </c>
      <c r="BE1438" s="229">
        <f>IF(N1438="základní",J1438,0)</f>
        <v>0</v>
      </c>
      <c r="BF1438" s="229">
        <f>IF(N1438="snížená",J1438,0)</f>
        <v>0</v>
      </c>
      <c r="BG1438" s="229">
        <f>IF(N1438="zákl. přenesená",J1438,0)</f>
        <v>0</v>
      </c>
      <c r="BH1438" s="229">
        <f>IF(N1438="sníž. přenesená",J1438,0)</f>
        <v>0</v>
      </c>
      <c r="BI1438" s="229">
        <f>IF(N1438="nulová",J1438,0)</f>
        <v>0</v>
      </c>
      <c r="BJ1438" s="17" t="s">
        <v>81</v>
      </c>
      <c r="BK1438" s="229">
        <f>ROUND(I1438*H1438,2)</f>
        <v>0</v>
      </c>
      <c r="BL1438" s="17" t="s">
        <v>379</v>
      </c>
      <c r="BM1438" s="228" t="s">
        <v>1709</v>
      </c>
    </row>
    <row r="1439" s="13" customFormat="1">
      <c r="A1439" s="13"/>
      <c r="B1439" s="237"/>
      <c r="C1439" s="238"/>
      <c r="D1439" s="239" t="s">
        <v>196</v>
      </c>
      <c r="E1439" s="240" t="s">
        <v>1</v>
      </c>
      <c r="F1439" s="241" t="s">
        <v>1710</v>
      </c>
      <c r="G1439" s="238"/>
      <c r="H1439" s="242">
        <v>11.297000000000001</v>
      </c>
      <c r="I1439" s="243"/>
      <c r="J1439" s="238"/>
      <c r="K1439" s="238"/>
      <c r="L1439" s="244"/>
      <c r="M1439" s="245"/>
      <c r="N1439" s="246"/>
      <c r="O1439" s="246"/>
      <c r="P1439" s="246"/>
      <c r="Q1439" s="246"/>
      <c r="R1439" s="246"/>
      <c r="S1439" s="246"/>
      <c r="T1439" s="247"/>
      <c r="U1439" s="13"/>
      <c r="V1439" s="13"/>
      <c r="W1439" s="13"/>
      <c r="X1439" s="13"/>
      <c r="Y1439" s="13"/>
      <c r="Z1439" s="13"/>
      <c r="AA1439" s="13"/>
      <c r="AB1439" s="13"/>
      <c r="AC1439" s="13"/>
      <c r="AD1439" s="13"/>
      <c r="AE1439" s="13"/>
      <c r="AT1439" s="248" t="s">
        <v>196</v>
      </c>
      <c r="AU1439" s="248" t="s">
        <v>86</v>
      </c>
      <c r="AV1439" s="13" t="s">
        <v>86</v>
      </c>
      <c r="AW1439" s="13" t="s">
        <v>32</v>
      </c>
      <c r="AX1439" s="13" t="s">
        <v>81</v>
      </c>
      <c r="AY1439" s="248" t="s">
        <v>116</v>
      </c>
    </row>
    <row r="1440" s="2" customFormat="1" ht="24.15" customHeight="1">
      <c r="A1440" s="38"/>
      <c r="B1440" s="39"/>
      <c r="C1440" s="216" t="s">
        <v>1711</v>
      </c>
      <c r="D1440" s="216" t="s">
        <v>120</v>
      </c>
      <c r="E1440" s="217" t="s">
        <v>1712</v>
      </c>
      <c r="F1440" s="218" t="s">
        <v>1713</v>
      </c>
      <c r="G1440" s="219" t="s">
        <v>262</v>
      </c>
      <c r="H1440" s="220">
        <v>75</v>
      </c>
      <c r="I1440" s="221"/>
      <c r="J1440" s="222">
        <f>ROUND(I1440*H1440,2)</f>
        <v>0</v>
      </c>
      <c r="K1440" s="223"/>
      <c r="L1440" s="44"/>
      <c r="M1440" s="224" t="s">
        <v>1</v>
      </c>
      <c r="N1440" s="225" t="s">
        <v>41</v>
      </c>
      <c r="O1440" s="91"/>
      <c r="P1440" s="226">
        <f>O1440*H1440</f>
        <v>0</v>
      </c>
      <c r="Q1440" s="226">
        <v>0.001</v>
      </c>
      <c r="R1440" s="226">
        <f>Q1440*H1440</f>
        <v>0.074999999999999997</v>
      </c>
      <c r="S1440" s="226">
        <v>0</v>
      </c>
      <c r="T1440" s="227">
        <f>S1440*H1440</f>
        <v>0</v>
      </c>
      <c r="U1440" s="38"/>
      <c r="V1440" s="38"/>
      <c r="W1440" s="38"/>
      <c r="X1440" s="38"/>
      <c r="Y1440" s="38"/>
      <c r="Z1440" s="38"/>
      <c r="AA1440" s="38"/>
      <c r="AB1440" s="38"/>
      <c r="AC1440" s="38"/>
      <c r="AD1440" s="38"/>
      <c r="AE1440" s="38"/>
      <c r="AR1440" s="228" t="s">
        <v>379</v>
      </c>
      <c r="AT1440" s="228" t="s">
        <v>120</v>
      </c>
      <c r="AU1440" s="228" t="s">
        <v>86</v>
      </c>
      <c r="AY1440" s="17" t="s">
        <v>116</v>
      </c>
      <c r="BE1440" s="229">
        <f>IF(N1440="základní",J1440,0)</f>
        <v>0</v>
      </c>
      <c r="BF1440" s="229">
        <f>IF(N1440="snížená",J1440,0)</f>
        <v>0</v>
      </c>
      <c r="BG1440" s="229">
        <f>IF(N1440="zákl. přenesená",J1440,0)</f>
        <v>0</v>
      </c>
      <c r="BH1440" s="229">
        <f>IF(N1440="sníž. přenesená",J1440,0)</f>
        <v>0</v>
      </c>
      <c r="BI1440" s="229">
        <f>IF(N1440="nulová",J1440,0)</f>
        <v>0</v>
      </c>
      <c r="BJ1440" s="17" t="s">
        <v>81</v>
      </c>
      <c r="BK1440" s="229">
        <f>ROUND(I1440*H1440,2)</f>
        <v>0</v>
      </c>
      <c r="BL1440" s="17" t="s">
        <v>379</v>
      </c>
      <c r="BM1440" s="228" t="s">
        <v>1714</v>
      </c>
    </row>
    <row r="1441" s="13" customFormat="1">
      <c r="A1441" s="13"/>
      <c r="B1441" s="237"/>
      <c r="C1441" s="238"/>
      <c r="D1441" s="239" t="s">
        <v>196</v>
      </c>
      <c r="E1441" s="240" t="s">
        <v>1</v>
      </c>
      <c r="F1441" s="241" t="s">
        <v>1715</v>
      </c>
      <c r="G1441" s="238"/>
      <c r="H1441" s="242">
        <v>18.600000000000001</v>
      </c>
      <c r="I1441" s="243"/>
      <c r="J1441" s="238"/>
      <c r="K1441" s="238"/>
      <c r="L1441" s="244"/>
      <c r="M1441" s="245"/>
      <c r="N1441" s="246"/>
      <c r="O1441" s="246"/>
      <c r="P1441" s="246"/>
      <c r="Q1441" s="246"/>
      <c r="R1441" s="246"/>
      <c r="S1441" s="246"/>
      <c r="T1441" s="247"/>
      <c r="U1441" s="13"/>
      <c r="V1441" s="13"/>
      <c r="W1441" s="13"/>
      <c r="X1441" s="13"/>
      <c r="Y1441" s="13"/>
      <c r="Z1441" s="13"/>
      <c r="AA1441" s="13"/>
      <c r="AB1441" s="13"/>
      <c r="AC1441" s="13"/>
      <c r="AD1441" s="13"/>
      <c r="AE1441" s="13"/>
      <c r="AT1441" s="248" t="s">
        <v>196</v>
      </c>
      <c r="AU1441" s="248" t="s">
        <v>86</v>
      </c>
      <c r="AV1441" s="13" t="s">
        <v>86</v>
      </c>
      <c r="AW1441" s="13" t="s">
        <v>32</v>
      </c>
      <c r="AX1441" s="13" t="s">
        <v>76</v>
      </c>
      <c r="AY1441" s="248" t="s">
        <v>116</v>
      </c>
    </row>
    <row r="1442" s="13" customFormat="1">
      <c r="A1442" s="13"/>
      <c r="B1442" s="237"/>
      <c r="C1442" s="238"/>
      <c r="D1442" s="239" t="s">
        <v>196</v>
      </c>
      <c r="E1442" s="240" t="s">
        <v>1</v>
      </c>
      <c r="F1442" s="241" t="s">
        <v>1494</v>
      </c>
      <c r="G1442" s="238"/>
      <c r="H1442" s="242">
        <v>56.399999999999999</v>
      </c>
      <c r="I1442" s="243"/>
      <c r="J1442" s="238"/>
      <c r="K1442" s="238"/>
      <c r="L1442" s="244"/>
      <c r="M1442" s="245"/>
      <c r="N1442" s="246"/>
      <c r="O1442" s="246"/>
      <c r="P1442" s="246"/>
      <c r="Q1442" s="246"/>
      <c r="R1442" s="246"/>
      <c r="S1442" s="246"/>
      <c r="T1442" s="247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13"/>
      <c r="AE1442" s="13"/>
      <c r="AT1442" s="248" t="s">
        <v>196</v>
      </c>
      <c r="AU1442" s="248" t="s">
        <v>86</v>
      </c>
      <c r="AV1442" s="13" t="s">
        <v>86</v>
      </c>
      <c r="AW1442" s="13" t="s">
        <v>32</v>
      </c>
      <c r="AX1442" s="13" t="s">
        <v>76</v>
      </c>
      <c r="AY1442" s="248" t="s">
        <v>116</v>
      </c>
    </row>
    <row r="1443" s="14" customFormat="1">
      <c r="A1443" s="14"/>
      <c r="B1443" s="249"/>
      <c r="C1443" s="250"/>
      <c r="D1443" s="239" t="s">
        <v>196</v>
      </c>
      <c r="E1443" s="251" t="s">
        <v>1</v>
      </c>
      <c r="F1443" s="252" t="s">
        <v>201</v>
      </c>
      <c r="G1443" s="250"/>
      <c r="H1443" s="253">
        <v>75</v>
      </c>
      <c r="I1443" s="254"/>
      <c r="J1443" s="250"/>
      <c r="K1443" s="250"/>
      <c r="L1443" s="255"/>
      <c r="M1443" s="256"/>
      <c r="N1443" s="257"/>
      <c r="O1443" s="257"/>
      <c r="P1443" s="257"/>
      <c r="Q1443" s="257"/>
      <c r="R1443" s="257"/>
      <c r="S1443" s="257"/>
      <c r="T1443" s="258"/>
      <c r="U1443" s="14"/>
      <c r="V1443" s="14"/>
      <c r="W1443" s="14"/>
      <c r="X1443" s="14"/>
      <c r="Y1443" s="14"/>
      <c r="Z1443" s="14"/>
      <c r="AA1443" s="14"/>
      <c r="AB1443" s="14"/>
      <c r="AC1443" s="14"/>
      <c r="AD1443" s="14"/>
      <c r="AE1443" s="14"/>
      <c r="AT1443" s="259" t="s">
        <v>196</v>
      </c>
      <c r="AU1443" s="259" t="s">
        <v>86</v>
      </c>
      <c r="AV1443" s="14" t="s">
        <v>126</v>
      </c>
      <c r="AW1443" s="14" t="s">
        <v>32</v>
      </c>
      <c r="AX1443" s="14" t="s">
        <v>81</v>
      </c>
      <c r="AY1443" s="259" t="s">
        <v>116</v>
      </c>
    </row>
    <row r="1444" s="2" customFormat="1" ht="24.15" customHeight="1">
      <c r="A1444" s="38"/>
      <c r="B1444" s="39"/>
      <c r="C1444" s="216" t="s">
        <v>1716</v>
      </c>
      <c r="D1444" s="216" t="s">
        <v>120</v>
      </c>
      <c r="E1444" s="217" t="s">
        <v>1717</v>
      </c>
      <c r="F1444" s="218" t="s">
        <v>1718</v>
      </c>
      <c r="G1444" s="219" t="s">
        <v>262</v>
      </c>
      <c r="H1444" s="220">
        <v>42</v>
      </c>
      <c r="I1444" s="221"/>
      <c r="J1444" s="222">
        <f>ROUND(I1444*H1444,2)</f>
        <v>0</v>
      </c>
      <c r="K1444" s="223"/>
      <c r="L1444" s="44"/>
      <c r="M1444" s="224" t="s">
        <v>1</v>
      </c>
      <c r="N1444" s="225" t="s">
        <v>41</v>
      </c>
      <c r="O1444" s="91"/>
      <c r="P1444" s="226">
        <f>O1444*H1444</f>
        <v>0</v>
      </c>
      <c r="Q1444" s="226">
        <v>0.001</v>
      </c>
      <c r="R1444" s="226">
        <f>Q1444*H1444</f>
        <v>0.042000000000000003</v>
      </c>
      <c r="S1444" s="226">
        <v>0</v>
      </c>
      <c r="T1444" s="227">
        <f>S1444*H1444</f>
        <v>0</v>
      </c>
      <c r="U1444" s="38"/>
      <c r="V1444" s="38"/>
      <c r="W1444" s="38"/>
      <c r="X1444" s="38"/>
      <c r="Y1444" s="38"/>
      <c r="Z1444" s="38"/>
      <c r="AA1444" s="38"/>
      <c r="AB1444" s="38"/>
      <c r="AC1444" s="38"/>
      <c r="AD1444" s="38"/>
      <c r="AE1444" s="38"/>
      <c r="AR1444" s="228" t="s">
        <v>379</v>
      </c>
      <c r="AT1444" s="228" t="s">
        <v>120</v>
      </c>
      <c r="AU1444" s="228" t="s">
        <v>86</v>
      </c>
      <c r="AY1444" s="17" t="s">
        <v>116</v>
      </c>
      <c r="BE1444" s="229">
        <f>IF(N1444="základní",J1444,0)</f>
        <v>0</v>
      </c>
      <c r="BF1444" s="229">
        <f>IF(N1444="snížená",J1444,0)</f>
        <v>0</v>
      </c>
      <c r="BG1444" s="229">
        <f>IF(N1444="zákl. přenesená",J1444,0)</f>
        <v>0</v>
      </c>
      <c r="BH1444" s="229">
        <f>IF(N1444="sníž. přenesená",J1444,0)</f>
        <v>0</v>
      </c>
      <c r="BI1444" s="229">
        <f>IF(N1444="nulová",J1444,0)</f>
        <v>0</v>
      </c>
      <c r="BJ1444" s="17" t="s">
        <v>81</v>
      </c>
      <c r="BK1444" s="229">
        <f>ROUND(I1444*H1444,2)</f>
        <v>0</v>
      </c>
      <c r="BL1444" s="17" t="s">
        <v>379</v>
      </c>
      <c r="BM1444" s="228" t="s">
        <v>1719</v>
      </c>
    </row>
    <row r="1445" s="13" customFormat="1">
      <c r="A1445" s="13"/>
      <c r="B1445" s="237"/>
      <c r="C1445" s="238"/>
      <c r="D1445" s="239" t="s">
        <v>196</v>
      </c>
      <c r="E1445" s="240" t="s">
        <v>1</v>
      </c>
      <c r="F1445" s="241" t="s">
        <v>1720</v>
      </c>
      <c r="G1445" s="238"/>
      <c r="H1445" s="242">
        <v>16.800000000000001</v>
      </c>
      <c r="I1445" s="243"/>
      <c r="J1445" s="238"/>
      <c r="K1445" s="238"/>
      <c r="L1445" s="244"/>
      <c r="M1445" s="245"/>
      <c r="N1445" s="246"/>
      <c r="O1445" s="246"/>
      <c r="P1445" s="246"/>
      <c r="Q1445" s="246"/>
      <c r="R1445" s="246"/>
      <c r="S1445" s="246"/>
      <c r="T1445" s="247"/>
      <c r="U1445" s="13"/>
      <c r="V1445" s="13"/>
      <c r="W1445" s="13"/>
      <c r="X1445" s="13"/>
      <c r="Y1445" s="13"/>
      <c r="Z1445" s="13"/>
      <c r="AA1445" s="13"/>
      <c r="AB1445" s="13"/>
      <c r="AC1445" s="13"/>
      <c r="AD1445" s="13"/>
      <c r="AE1445" s="13"/>
      <c r="AT1445" s="248" t="s">
        <v>196</v>
      </c>
      <c r="AU1445" s="248" t="s">
        <v>86</v>
      </c>
      <c r="AV1445" s="13" t="s">
        <v>86</v>
      </c>
      <c r="AW1445" s="13" t="s">
        <v>32</v>
      </c>
      <c r="AX1445" s="13" t="s">
        <v>76</v>
      </c>
      <c r="AY1445" s="248" t="s">
        <v>116</v>
      </c>
    </row>
    <row r="1446" s="13" customFormat="1">
      <c r="A1446" s="13"/>
      <c r="B1446" s="237"/>
      <c r="C1446" s="238"/>
      <c r="D1446" s="239" t="s">
        <v>196</v>
      </c>
      <c r="E1446" s="240" t="s">
        <v>1</v>
      </c>
      <c r="F1446" s="241" t="s">
        <v>1721</v>
      </c>
      <c r="G1446" s="238"/>
      <c r="H1446" s="242">
        <v>16.800000000000001</v>
      </c>
      <c r="I1446" s="243"/>
      <c r="J1446" s="238"/>
      <c r="K1446" s="238"/>
      <c r="L1446" s="244"/>
      <c r="M1446" s="245"/>
      <c r="N1446" s="246"/>
      <c r="O1446" s="246"/>
      <c r="P1446" s="246"/>
      <c r="Q1446" s="246"/>
      <c r="R1446" s="246"/>
      <c r="S1446" s="246"/>
      <c r="T1446" s="247"/>
      <c r="U1446" s="13"/>
      <c r="V1446" s="13"/>
      <c r="W1446" s="13"/>
      <c r="X1446" s="13"/>
      <c r="Y1446" s="13"/>
      <c r="Z1446" s="13"/>
      <c r="AA1446" s="13"/>
      <c r="AB1446" s="13"/>
      <c r="AC1446" s="13"/>
      <c r="AD1446" s="13"/>
      <c r="AE1446" s="13"/>
      <c r="AT1446" s="248" t="s">
        <v>196</v>
      </c>
      <c r="AU1446" s="248" t="s">
        <v>86</v>
      </c>
      <c r="AV1446" s="13" t="s">
        <v>86</v>
      </c>
      <c r="AW1446" s="13" t="s">
        <v>32</v>
      </c>
      <c r="AX1446" s="13" t="s">
        <v>76</v>
      </c>
      <c r="AY1446" s="248" t="s">
        <v>116</v>
      </c>
    </row>
    <row r="1447" s="13" customFormat="1">
      <c r="A1447" s="13"/>
      <c r="B1447" s="237"/>
      <c r="C1447" s="238"/>
      <c r="D1447" s="239" t="s">
        <v>196</v>
      </c>
      <c r="E1447" s="240" t="s">
        <v>1</v>
      </c>
      <c r="F1447" s="241" t="s">
        <v>1722</v>
      </c>
      <c r="G1447" s="238"/>
      <c r="H1447" s="242">
        <v>8.4000000000000004</v>
      </c>
      <c r="I1447" s="243"/>
      <c r="J1447" s="238"/>
      <c r="K1447" s="238"/>
      <c r="L1447" s="244"/>
      <c r="M1447" s="245"/>
      <c r="N1447" s="246"/>
      <c r="O1447" s="246"/>
      <c r="P1447" s="246"/>
      <c r="Q1447" s="246"/>
      <c r="R1447" s="246"/>
      <c r="S1447" s="246"/>
      <c r="T1447" s="247"/>
      <c r="U1447" s="13"/>
      <c r="V1447" s="13"/>
      <c r="W1447" s="13"/>
      <c r="X1447" s="13"/>
      <c r="Y1447" s="13"/>
      <c r="Z1447" s="13"/>
      <c r="AA1447" s="13"/>
      <c r="AB1447" s="13"/>
      <c r="AC1447" s="13"/>
      <c r="AD1447" s="13"/>
      <c r="AE1447" s="13"/>
      <c r="AT1447" s="248" t="s">
        <v>196</v>
      </c>
      <c r="AU1447" s="248" t="s">
        <v>86</v>
      </c>
      <c r="AV1447" s="13" t="s">
        <v>86</v>
      </c>
      <c r="AW1447" s="13" t="s">
        <v>32</v>
      </c>
      <c r="AX1447" s="13" t="s">
        <v>76</v>
      </c>
      <c r="AY1447" s="248" t="s">
        <v>116</v>
      </c>
    </row>
    <row r="1448" s="14" customFormat="1">
      <c r="A1448" s="14"/>
      <c r="B1448" s="249"/>
      <c r="C1448" s="250"/>
      <c r="D1448" s="239" t="s">
        <v>196</v>
      </c>
      <c r="E1448" s="251" t="s">
        <v>1</v>
      </c>
      <c r="F1448" s="252" t="s">
        <v>201</v>
      </c>
      <c r="G1448" s="250"/>
      <c r="H1448" s="253">
        <v>42</v>
      </c>
      <c r="I1448" s="254"/>
      <c r="J1448" s="250"/>
      <c r="K1448" s="250"/>
      <c r="L1448" s="255"/>
      <c r="M1448" s="256"/>
      <c r="N1448" s="257"/>
      <c r="O1448" s="257"/>
      <c r="P1448" s="257"/>
      <c r="Q1448" s="257"/>
      <c r="R1448" s="257"/>
      <c r="S1448" s="257"/>
      <c r="T1448" s="258"/>
      <c r="U1448" s="14"/>
      <c r="V1448" s="14"/>
      <c r="W1448" s="14"/>
      <c r="X1448" s="14"/>
      <c r="Y1448" s="14"/>
      <c r="Z1448" s="14"/>
      <c r="AA1448" s="14"/>
      <c r="AB1448" s="14"/>
      <c r="AC1448" s="14"/>
      <c r="AD1448" s="14"/>
      <c r="AE1448" s="14"/>
      <c r="AT1448" s="259" t="s">
        <v>196</v>
      </c>
      <c r="AU1448" s="259" t="s">
        <v>86</v>
      </c>
      <c r="AV1448" s="14" t="s">
        <v>126</v>
      </c>
      <c r="AW1448" s="14" t="s">
        <v>32</v>
      </c>
      <c r="AX1448" s="14" t="s">
        <v>81</v>
      </c>
      <c r="AY1448" s="259" t="s">
        <v>116</v>
      </c>
    </row>
    <row r="1449" s="2" customFormat="1" ht="24.15" customHeight="1">
      <c r="A1449" s="38"/>
      <c r="B1449" s="39"/>
      <c r="C1449" s="216" t="s">
        <v>1723</v>
      </c>
      <c r="D1449" s="216" t="s">
        <v>120</v>
      </c>
      <c r="E1449" s="217" t="s">
        <v>1724</v>
      </c>
      <c r="F1449" s="218" t="s">
        <v>1725</v>
      </c>
      <c r="G1449" s="219" t="s">
        <v>262</v>
      </c>
      <c r="H1449" s="220">
        <v>492.72399999999999</v>
      </c>
      <c r="I1449" s="221"/>
      <c r="J1449" s="222">
        <f>ROUND(I1449*H1449,2)</f>
        <v>0</v>
      </c>
      <c r="K1449" s="223"/>
      <c r="L1449" s="44"/>
      <c r="M1449" s="224" t="s">
        <v>1</v>
      </c>
      <c r="N1449" s="225" t="s">
        <v>41</v>
      </c>
      <c r="O1449" s="91"/>
      <c r="P1449" s="226">
        <f>O1449*H1449</f>
        <v>0</v>
      </c>
      <c r="Q1449" s="226">
        <v>0.00040000000000000002</v>
      </c>
      <c r="R1449" s="226">
        <f>Q1449*H1449</f>
        <v>0.1970896</v>
      </c>
      <c r="S1449" s="226">
        <v>0</v>
      </c>
      <c r="T1449" s="227">
        <f>S1449*H1449</f>
        <v>0</v>
      </c>
      <c r="U1449" s="38"/>
      <c r="V1449" s="38"/>
      <c r="W1449" s="38"/>
      <c r="X1449" s="38"/>
      <c r="Y1449" s="38"/>
      <c r="Z1449" s="38"/>
      <c r="AA1449" s="38"/>
      <c r="AB1449" s="38"/>
      <c r="AC1449" s="38"/>
      <c r="AD1449" s="38"/>
      <c r="AE1449" s="38"/>
      <c r="AR1449" s="228" t="s">
        <v>379</v>
      </c>
      <c r="AT1449" s="228" t="s">
        <v>120</v>
      </c>
      <c r="AU1449" s="228" t="s">
        <v>86</v>
      </c>
      <c r="AY1449" s="17" t="s">
        <v>116</v>
      </c>
      <c r="BE1449" s="229">
        <f>IF(N1449="základní",J1449,0)</f>
        <v>0</v>
      </c>
      <c r="BF1449" s="229">
        <f>IF(N1449="snížená",J1449,0)</f>
        <v>0</v>
      </c>
      <c r="BG1449" s="229">
        <f>IF(N1449="zákl. přenesená",J1449,0)</f>
        <v>0</v>
      </c>
      <c r="BH1449" s="229">
        <f>IF(N1449="sníž. přenesená",J1449,0)</f>
        <v>0</v>
      </c>
      <c r="BI1449" s="229">
        <f>IF(N1449="nulová",J1449,0)</f>
        <v>0</v>
      </c>
      <c r="BJ1449" s="17" t="s">
        <v>81</v>
      </c>
      <c r="BK1449" s="229">
        <f>ROUND(I1449*H1449,2)</f>
        <v>0</v>
      </c>
      <c r="BL1449" s="17" t="s">
        <v>379</v>
      </c>
      <c r="BM1449" s="228" t="s">
        <v>1726</v>
      </c>
    </row>
    <row r="1450" s="13" customFormat="1">
      <c r="A1450" s="13"/>
      <c r="B1450" s="237"/>
      <c r="C1450" s="238"/>
      <c r="D1450" s="239" t="s">
        <v>196</v>
      </c>
      <c r="E1450" s="240" t="s">
        <v>1</v>
      </c>
      <c r="F1450" s="241" t="s">
        <v>1727</v>
      </c>
      <c r="G1450" s="238"/>
      <c r="H1450" s="242">
        <v>492.72399999999999</v>
      </c>
      <c r="I1450" s="243"/>
      <c r="J1450" s="238"/>
      <c r="K1450" s="238"/>
      <c r="L1450" s="244"/>
      <c r="M1450" s="245"/>
      <c r="N1450" s="246"/>
      <c r="O1450" s="246"/>
      <c r="P1450" s="246"/>
      <c r="Q1450" s="246"/>
      <c r="R1450" s="246"/>
      <c r="S1450" s="246"/>
      <c r="T1450" s="247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T1450" s="248" t="s">
        <v>196</v>
      </c>
      <c r="AU1450" s="248" t="s">
        <v>86</v>
      </c>
      <c r="AV1450" s="13" t="s">
        <v>86</v>
      </c>
      <c r="AW1450" s="13" t="s">
        <v>32</v>
      </c>
      <c r="AX1450" s="13" t="s">
        <v>81</v>
      </c>
      <c r="AY1450" s="248" t="s">
        <v>116</v>
      </c>
    </row>
    <row r="1451" s="2" customFormat="1" ht="14.4" customHeight="1">
      <c r="A1451" s="38"/>
      <c r="B1451" s="39"/>
      <c r="C1451" s="271" t="s">
        <v>1728</v>
      </c>
      <c r="D1451" s="271" t="s">
        <v>1304</v>
      </c>
      <c r="E1451" s="272" t="s">
        <v>1729</v>
      </c>
      <c r="F1451" s="273" t="s">
        <v>1730</v>
      </c>
      <c r="G1451" s="274" t="s">
        <v>262</v>
      </c>
      <c r="H1451" s="275">
        <v>593.74599999999998</v>
      </c>
      <c r="I1451" s="276"/>
      <c r="J1451" s="277">
        <f>ROUND(I1451*H1451,2)</f>
        <v>0</v>
      </c>
      <c r="K1451" s="278"/>
      <c r="L1451" s="279"/>
      <c r="M1451" s="280" t="s">
        <v>1</v>
      </c>
      <c r="N1451" s="281" t="s">
        <v>41</v>
      </c>
      <c r="O1451" s="91"/>
      <c r="P1451" s="226">
        <f>O1451*H1451</f>
        <v>0</v>
      </c>
      <c r="Q1451" s="226">
        <v>0</v>
      </c>
      <c r="R1451" s="226">
        <f>Q1451*H1451</f>
        <v>0</v>
      </c>
      <c r="S1451" s="226">
        <v>0</v>
      </c>
      <c r="T1451" s="227">
        <f>S1451*H1451</f>
        <v>0</v>
      </c>
      <c r="U1451" s="38"/>
      <c r="V1451" s="38"/>
      <c r="W1451" s="38"/>
      <c r="X1451" s="38"/>
      <c r="Y1451" s="38"/>
      <c r="Z1451" s="38"/>
      <c r="AA1451" s="38"/>
      <c r="AB1451" s="38"/>
      <c r="AC1451" s="38"/>
      <c r="AD1451" s="38"/>
      <c r="AE1451" s="38"/>
      <c r="AR1451" s="228" t="s">
        <v>519</v>
      </c>
      <c r="AT1451" s="228" t="s">
        <v>1304</v>
      </c>
      <c r="AU1451" s="228" t="s">
        <v>86</v>
      </c>
      <c r="AY1451" s="17" t="s">
        <v>116</v>
      </c>
      <c r="BE1451" s="229">
        <f>IF(N1451="základní",J1451,0)</f>
        <v>0</v>
      </c>
      <c r="BF1451" s="229">
        <f>IF(N1451="snížená",J1451,0)</f>
        <v>0</v>
      </c>
      <c r="BG1451" s="229">
        <f>IF(N1451="zákl. přenesená",J1451,0)</f>
        <v>0</v>
      </c>
      <c r="BH1451" s="229">
        <f>IF(N1451="sníž. přenesená",J1451,0)</f>
        <v>0</v>
      </c>
      <c r="BI1451" s="229">
        <f>IF(N1451="nulová",J1451,0)</f>
        <v>0</v>
      </c>
      <c r="BJ1451" s="17" t="s">
        <v>81</v>
      </c>
      <c r="BK1451" s="229">
        <f>ROUND(I1451*H1451,2)</f>
        <v>0</v>
      </c>
      <c r="BL1451" s="17" t="s">
        <v>379</v>
      </c>
      <c r="BM1451" s="228" t="s">
        <v>1731</v>
      </c>
    </row>
    <row r="1452" s="13" customFormat="1">
      <c r="A1452" s="13"/>
      <c r="B1452" s="237"/>
      <c r="C1452" s="238"/>
      <c r="D1452" s="239" t="s">
        <v>196</v>
      </c>
      <c r="E1452" s="240" t="s">
        <v>1</v>
      </c>
      <c r="F1452" s="241" t="s">
        <v>1732</v>
      </c>
      <c r="G1452" s="238"/>
      <c r="H1452" s="242">
        <v>566.63300000000004</v>
      </c>
      <c r="I1452" s="243"/>
      <c r="J1452" s="238"/>
      <c r="K1452" s="238"/>
      <c r="L1452" s="244"/>
      <c r="M1452" s="245"/>
      <c r="N1452" s="246"/>
      <c r="O1452" s="246"/>
      <c r="P1452" s="246"/>
      <c r="Q1452" s="246"/>
      <c r="R1452" s="246"/>
      <c r="S1452" s="246"/>
      <c r="T1452" s="247"/>
      <c r="U1452" s="13"/>
      <c r="V1452" s="13"/>
      <c r="W1452" s="13"/>
      <c r="X1452" s="13"/>
      <c r="Y1452" s="13"/>
      <c r="Z1452" s="13"/>
      <c r="AA1452" s="13"/>
      <c r="AB1452" s="13"/>
      <c r="AC1452" s="13"/>
      <c r="AD1452" s="13"/>
      <c r="AE1452" s="13"/>
      <c r="AT1452" s="248" t="s">
        <v>196</v>
      </c>
      <c r="AU1452" s="248" t="s">
        <v>86</v>
      </c>
      <c r="AV1452" s="13" t="s">
        <v>86</v>
      </c>
      <c r="AW1452" s="13" t="s">
        <v>32</v>
      </c>
      <c r="AX1452" s="13" t="s">
        <v>76</v>
      </c>
      <c r="AY1452" s="248" t="s">
        <v>116</v>
      </c>
    </row>
    <row r="1453" s="13" customFormat="1">
      <c r="A1453" s="13"/>
      <c r="B1453" s="237"/>
      <c r="C1453" s="238"/>
      <c r="D1453" s="239" t="s">
        <v>196</v>
      </c>
      <c r="E1453" s="240" t="s">
        <v>1</v>
      </c>
      <c r="F1453" s="241" t="s">
        <v>1733</v>
      </c>
      <c r="G1453" s="238"/>
      <c r="H1453" s="242">
        <v>27.113</v>
      </c>
      <c r="I1453" s="243"/>
      <c r="J1453" s="238"/>
      <c r="K1453" s="238"/>
      <c r="L1453" s="244"/>
      <c r="M1453" s="245"/>
      <c r="N1453" s="246"/>
      <c r="O1453" s="246"/>
      <c r="P1453" s="246"/>
      <c r="Q1453" s="246"/>
      <c r="R1453" s="246"/>
      <c r="S1453" s="246"/>
      <c r="T1453" s="247"/>
      <c r="U1453" s="13"/>
      <c r="V1453" s="13"/>
      <c r="W1453" s="13"/>
      <c r="X1453" s="13"/>
      <c r="Y1453" s="13"/>
      <c r="Z1453" s="13"/>
      <c r="AA1453" s="13"/>
      <c r="AB1453" s="13"/>
      <c r="AC1453" s="13"/>
      <c r="AD1453" s="13"/>
      <c r="AE1453" s="13"/>
      <c r="AT1453" s="248" t="s">
        <v>196</v>
      </c>
      <c r="AU1453" s="248" t="s">
        <v>86</v>
      </c>
      <c r="AV1453" s="13" t="s">
        <v>86</v>
      </c>
      <c r="AW1453" s="13" t="s">
        <v>32</v>
      </c>
      <c r="AX1453" s="13" t="s">
        <v>76</v>
      </c>
      <c r="AY1453" s="248" t="s">
        <v>116</v>
      </c>
    </row>
    <row r="1454" s="14" customFormat="1">
      <c r="A1454" s="14"/>
      <c r="B1454" s="249"/>
      <c r="C1454" s="250"/>
      <c r="D1454" s="239" t="s">
        <v>196</v>
      </c>
      <c r="E1454" s="251" t="s">
        <v>1</v>
      </c>
      <c r="F1454" s="252" t="s">
        <v>201</v>
      </c>
      <c r="G1454" s="250"/>
      <c r="H1454" s="253">
        <v>593.74599999999998</v>
      </c>
      <c r="I1454" s="254"/>
      <c r="J1454" s="250"/>
      <c r="K1454" s="250"/>
      <c r="L1454" s="255"/>
      <c r="M1454" s="256"/>
      <c r="N1454" s="257"/>
      <c r="O1454" s="257"/>
      <c r="P1454" s="257"/>
      <c r="Q1454" s="257"/>
      <c r="R1454" s="257"/>
      <c r="S1454" s="257"/>
      <c r="T1454" s="258"/>
      <c r="U1454" s="14"/>
      <c r="V1454" s="14"/>
      <c r="W1454" s="14"/>
      <c r="X1454" s="14"/>
      <c r="Y1454" s="14"/>
      <c r="Z1454" s="14"/>
      <c r="AA1454" s="14"/>
      <c r="AB1454" s="14"/>
      <c r="AC1454" s="14"/>
      <c r="AD1454" s="14"/>
      <c r="AE1454" s="14"/>
      <c r="AT1454" s="259" t="s">
        <v>196</v>
      </c>
      <c r="AU1454" s="259" t="s">
        <v>86</v>
      </c>
      <c r="AV1454" s="14" t="s">
        <v>126</v>
      </c>
      <c r="AW1454" s="14" t="s">
        <v>32</v>
      </c>
      <c r="AX1454" s="14" t="s">
        <v>81</v>
      </c>
      <c r="AY1454" s="259" t="s">
        <v>116</v>
      </c>
    </row>
    <row r="1455" s="2" customFormat="1" ht="24.15" customHeight="1">
      <c r="A1455" s="38"/>
      <c r="B1455" s="39"/>
      <c r="C1455" s="216" t="s">
        <v>1734</v>
      </c>
      <c r="D1455" s="216" t="s">
        <v>120</v>
      </c>
      <c r="E1455" s="217" t="s">
        <v>1735</v>
      </c>
      <c r="F1455" s="218" t="s">
        <v>1736</v>
      </c>
      <c r="G1455" s="219" t="s">
        <v>262</v>
      </c>
      <c r="H1455" s="220">
        <v>22.594000000000001</v>
      </c>
      <c r="I1455" s="221"/>
      <c r="J1455" s="222">
        <f>ROUND(I1455*H1455,2)</f>
        <v>0</v>
      </c>
      <c r="K1455" s="223"/>
      <c r="L1455" s="44"/>
      <c r="M1455" s="224" t="s">
        <v>1</v>
      </c>
      <c r="N1455" s="225" t="s">
        <v>41</v>
      </c>
      <c r="O1455" s="91"/>
      <c r="P1455" s="226">
        <f>O1455*H1455</f>
        <v>0</v>
      </c>
      <c r="Q1455" s="226">
        <v>0.00040000000000000002</v>
      </c>
      <c r="R1455" s="226">
        <f>Q1455*H1455</f>
        <v>0.0090376000000000015</v>
      </c>
      <c r="S1455" s="226">
        <v>0</v>
      </c>
      <c r="T1455" s="227">
        <f>S1455*H1455</f>
        <v>0</v>
      </c>
      <c r="U1455" s="38"/>
      <c r="V1455" s="38"/>
      <c r="W1455" s="38"/>
      <c r="X1455" s="38"/>
      <c r="Y1455" s="38"/>
      <c r="Z1455" s="38"/>
      <c r="AA1455" s="38"/>
      <c r="AB1455" s="38"/>
      <c r="AC1455" s="38"/>
      <c r="AD1455" s="38"/>
      <c r="AE1455" s="38"/>
      <c r="AR1455" s="228" t="s">
        <v>379</v>
      </c>
      <c r="AT1455" s="228" t="s">
        <v>120</v>
      </c>
      <c r="AU1455" s="228" t="s">
        <v>86</v>
      </c>
      <c r="AY1455" s="17" t="s">
        <v>116</v>
      </c>
      <c r="BE1455" s="229">
        <f>IF(N1455="základní",J1455,0)</f>
        <v>0</v>
      </c>
      <c r="BF1455" s="229">
        <f>IF(N1455="snížená",J1455,0)</f>
        <v>0</v>
      </c>
      <c r="BG1455" s="229">
        <f>IF(N1455="zákl. přenesená",J1455,0)</f>
        <v>0</v>
      </c>
      <c r="BH1455" s="229">
        <f>IF(N1455="sníž. přenesená",J1455,0)</f>
        <v>0</v>
      </c>
      <c r="BI1455" s="229">
        <f>IF(N1455="nulová",J1455,0)</f>
        <v>0</v>
      </c>
      <c r="BJ1455" s="17" t="s">
        <v>81</v>
      </c>
      <c r="BK1455" s="229">
        <f>ROUND(I1455*H1455,2)</f>
        <v>0</v>
      </c>
      <c r="BL1455" s="17" t="s">
        <v>379</v>
      </c>
      <c r="BM1455" s="228" t="s">
        <v>1737</v>
      </c>
    </row>
    <row r="1456" s="13" customFormat="1">
      <c r="A1456" s="13"/>
      <c r="B1456" s="237"/>
      <c r="C1456" s="238"/>
      <c r="D1456" s="239" t="s">
        <v>196</v>
      </c>
      <c r="E1456" s="240" t="s">
        <v>1</v>
      </c>
      <c r="F1456" s="241" t="s">
        <v>1738</v>
      </c>
      <c r="G1456" s="238"/>
      <c r="H1456" s="242">
        <v>22.594000000000001</v>
      </c>
      <c r="I1456" s="243"/>
      <c r="J1456" s="238"/>
      <c r="K1456" s="238"/>
      <c r="L1456" s="244"/>
      <c r="M1456" s="245"/>
      <c r="N1456" s="246"/>
      <c r="O1456" s="246"/>
      <c r="P1456" s="246"/>
      <c r="Q1456" s="246"/>
      <c r="R1456" s="246"/>
      <c r="S1456" s="246"/>
      <c r="T1456" s="247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T1456" s="248" t="s">
        <v>196</v>
      </c>
      <c r="AU1456" s="248" t="s">
        <v>86</v>
      </c>
      <c r="AV1456" s="13" t="s">
        <v>86</v>
      </c>
      <c r="AW1456" s="13" t="s">
        <v>32</v>
      </c>
      <c r="AX1456" s="13" t="s">
        <v>81</v>
      </c>
      <c r="AY1456" s="248" t="s">
        <v>116</v>
      </c>
    </row>
    <row r="1457" s="2" customFormat="1" ht="24.15" customHeight="1">
      <c r="A1457" s="38"/>
      <c r="B1457" s="39"/>
      <c r="C1457" s="216" t="s">
        <v>1739</v>
      </c>
      <c r="D1457" s="216" t="s">
        <v>120</v>
      </c>
      <c r="E1457" s="217" t="s">
        <v>1740</v>
      </c>
      <c r="F1457" s="218" t="s">
        <v>1741</v>
      </c>
      <c r="G1457" s="219" t="s">
        <v>1742</v>
      </c>
      <c r="H1457" s="282"/>
      <c r="I1457" s="221"/>
      <c r="J1457" s="222">
        <f>ROUND(I1457*H1457,2)</f>
        <v>0</v>
      </c>
      <c r="K1457" s="223"/>
      <c r="L1457" s="44"/>
      <c r="M1457" s="224" t="s">
        <v>1</v>
      </c>
      <c r="N1457" s="225" t="s">
        <v>41</v>
      </c>
      <c r="O1457" s="91"/>
      <c r="P1457" s="226">
        <f>O1457*H1457</f>
        <v>0</v>
      </c>
      <c r="Q1457" s="226">
        <v>0</v>
      </c>
      <c r="R1457" s="226">
        <f>Q1457*H1457</f>
        <v>0</v>
      </c>
      <c r="S1457" s="226">
        <v>0</v>
      </c>
      <c r="T1457" s="227">
        <f>S1457*H1457</f>
        <v>0</v>
      </c>
      <c r="U1457" s="38"/>
      <c r="V1457" s="38"/>
      <c r="W1457" s="38"/>
      <c r="X1457" s="38"/>
      <c r="Y1457" s="38"/>
      <c r="Z1457" s="38"/>
      <c r="AA1457" s="38"/>
      <c r="AB1457" s="38"/>
      <c r="AC1457" s="38"/>
      <c r="AD1457" s="38"/>
      <c r="AE1457" s="38"/>
      <c r="AR1457" s="228" t="s">
        <v>126</v>
      </c>
      <c r="AT1457" s="228" t="s">
        <v>120</v>
      </c>
      <c r="AU1457" s="228" t="s">
        <v>86</v>
      </c>
      <c r="AY1457" s="17" t="s">
        <v>116</v>
      </c>
      <c r="BE1457" s="229">
        <f>IF(N1457="základní",J1457,0)</f>
        <v>0</v>
      </c>
      <c r="BF1457" s="229">
        <f>IF(N1457="snížená",J1457,0)</f>
        <v>0</v>
      </c>
      <c r="BG1457" s="229">
        <f>IF(N1457="zákl. přenesená",J1457,0)</f>
        <v>0</v>
      </c>
      <c r="BH1457" s="229">
        <f>IF(N1457="sníž. přenesená",J1457,0)</f>
        <v>0</v>
      </c>
      <c r="BI1457" s="229">
        <f>IF(N1457="nulová",J1457,0)</f>
        <v>0</v>
      </c>
      <c r="BJ1457" s="17" t="s">
        <v>81</v>
      </c>
      <c r="BK1457" s="229">
        <f>ROUND(I1457*H1457,2)</f>
        <v>0</v>
      </c>
      <c r="BL1457" s="17" t="s">
        <v>126</v>
      </c>
      <c r="BM1457" s="228" t="s">
        <v>1743</v>
      </c>
    </row>
    <row r="1458" s="12" customFormat="1" ht="22.8" customHeight="1">
      <c r="A1458" s="12"/>
      <c r="B1458" s="200"/>
      <c r="C1458" s="201"/>
      <c r="D1458" s="202" t="s">
        <v>75</v>
      </c>
      <c r="E1458" s="214" t="s">
        <v>1744</v>
      </c>
      <c r="F1458" s="214" t="s">
        <v>1745</v>
      </c>
      <c r="G1458" s="201"/>
      <c r="H1458" s="201"/>
      <c r="I1458" s="204"/>
      <c r="J1458" s="215">
        <f>BK1458</f>
        <v>0</v>
      </c>
      <c r="K1458" s="201"/>
      <c r="L1458" s="206"/>
      <c r="M1458" s="207"/>
      <c r="N1458" s="208"/>
      <c r="O1458" s="208"/>
      <c r="P1458" s="209">
        <f>SUM(P1459:P1495)</f>
        <v>0</v>
      </c>
      <c r="Q1458" s="208"/>
      <c r="R1458" s="209">
        <f>SUM(R1459:R1495)</f>
        <v>0.46438346000000003</v>
      </c>
      <c r="S1458" s="208"/>
      <c r="T1458" s="210">
        <f>SUM(T1459:T1495)</f>
        <v>0</v>
      </c>
      <c r="U1458" s="12"/>
      <c r="V1458" s="12"/>
      <c r="W1458" s="12"/>
      <c r="X1458" s="12"/>
      <c r="Y1458" s="12"/>
      <c r="Z1458" s="12"/>
      <c r="AA1458" s="12"/>
      <c r="AB1458" s="12"/>
      <c r="AC1458" s="12"/>
      <c r="AD1458" s="12"/>
      <c r="AE1458" s="12"/>
      <c r="AR1458" s="211" t="s">
        <v>86</v>
      </c>
      <c r="AT1458" s="212" t="s">
        <v>75</v>
      </c>
      <c r="AU1458" s="212" t="s">
        <v>81</v>
      </c>
      <c r="AY1458" s="211" t="s">
        <v>116</v>
      </c>
      <c r="BK1458" s="213">
        <f>SUM(BK1459:BK1495)</f>
        <v>0</v>
      </c>
    </row>
    <row r="1459" s="2" customFormat="1" ht="24.15" customHeight="1">
      <c r="A1459" s="38"/>
      <c r="B1459" s="39"/>
      <c r="C1459" s="216" t="s">
        <v>1746</v>
      </c>
      <c r="D1459" s="216" t="s">
        <v>120</v>
      </c>
      <c r="E1459" s="217" t="s">
        <v>1747</v>
      </c>
      <c r="F1459" s="218" t="s">
        <v>1748</v>
      </c>
      <c r="G1459" s="219" t="s">
        <v>262</v>
      </c>
      <c r="H1459" s="220">
        <v>106.09099999999999</v>
      </c>
      <c r="I1459" s="221"/>
      <c r="J1459" s="222">
        <f>ROUND(I1459*H1459,2)</f>
        <v>0</v>
      </c>
      <c r="K1459" s="223"/>
      <c r="L1459" s="44"/>
      <c r="M1459" s="224" t="s">
        <v>1</v>
      </c>
      <c r="N1459" s="225" t="s">
        <v>41</v>
      </c>
      <c r="O1459" s="91"/>
      <c r="P1459" s="226">
        <f>O1459*H1459</f>
        <v>0</v>
      </c>
      <c r="Q1459" s="226">
        <v>0</v>
      </c>
      <c r="R1459" s="226">
        <f>Q1459*H1459</f>
        <v>0</v>
      </c>
      <c r="S1459" s="226">
        <v>0</v>
      </c>
      <c r="T1459" s="227">
        <f>S1459*H1459</f>
        <v>0</v>
      </c>
      <c r="U1459" s="38"/>
      <c r="V1459" s="38"/>
      <c r="W1459" s="38"/>
      <c r="X1459" s="38"/>
      <c r="Y1459" s="38"/>
      <c r="Z1459" s="38"/>
      <c r="AA1459" s="38"/>
      <c r="AB1459" s="38"/>
      <c r="AC1459" s="38"/>
      <c r="AD1459" s="38"/>
      <c r="AE1459" s="38"/>
      <c r="AR1459" s="228" t="s">
        <v>379</v>
      </c>
      <c r="AT1459" s="228" t="s">
        <v>120</v>
      </c>
      <c r="AU1459" s="228" t="s">
        <v>86</v>
      </c>
      <c r="AY1459" s="17" t="s">
        <v>116</v>
      </c>
      <c r="BE1459" s="229">
        <f>IF(N1459="základní",J1459,0)</f>
        <v>0</v>
      </c>
      <c r="BF1459" s="229">
        <f>IF(N1459="snížená",J1459,0)</f>
        <v>0</v>
      </c>
      <c r="BG1459" s="229">
        <f>IF(N1459="zákl. přenesená",J1459,0)</f>
        <v>0</v>
      </c>
      <c r="BH1459" s="229">
        <f>IF(N1459="sníž. přenesená",J1459,0)</f>
        <v>0</v>
      </c>
      <c r="BI1459" s="229">
        <f>IF(N1459="nulová",J1459,0)</f>
        <v>0</v>
      </c>
      <c r="BJ1459" s="17" t="s">
        <v>81</v>
      </c>
      <c r="BK1459" s="229">
        <f>ROUND(I1459*H1459,2)</f>
        <v>0</v>
      </c>
      <c r="BL1459" s="17" t="s">
        <v>379</v>
      </c>
      <c r="BM1459" s="228" t="s">
        <v>1749</v>
      </c>
    </row>
    <row r="1460" s="2" customFormat="1" ht="14.4" customHeight="1">
      <c r="A1460" s="38"/>
      <c r="B1460" s="39"/>
      <c r="C1460" s="271" t="s">
        <v>1750</v>
      </c>
      <c r="D1460" s="271" t="s">
        <v>1304</v>
      </c>
      <c r="E1460" s="272" t="s">
        <v>1701</v>
      </c>
      <c r="F1460" s="273" t="s">
        <v>1702</v>
      </c>
      <c r="G1460" s="274" t="s">
        <v>256</v>
      </c>
      <c r="H1460" s="275">
        <v>0.318</v>
      </c>
      <c r="I1460" s="276"/>
      <c r="J1460" s="277">
        <f>ROUND(I1460*H1460,2)</f>
        <v>0</v>
      </c>
      <c r="K1460" s="278"/>
      <c r="L1460" s="279"/>
      <c r="M1460" s="280" t="s">
        <v>1</v>
      </c>
      <c r="N1460" s="281" t="s">
        <v>41</v>
      </c>
      <c r="O1460" s="91"/>
      <c r="P1460" s="226">
        <f>O1460*H1460</f>
        <v>0</v>
      </c>
      <c r="Q1460" s="226">
        <v>1</v>
      </c>
      <c r="R1460" s="226">
        <f>Q1460*H1460</f>
        <v>0.318</v>
      </c>
      <c r="S1460" s="226">
        <v>0</v>
      </c>
      <c r="T1460" s="227">
        <f>S1460*H1460</f>
        <v>0</v>
      </c>
      <c r="U1460" s="38"/>
      <c r="V1460" s="38"/>
      <c r="W1460" s="38"/>
      <c r="X1460" s="38"/>
      <c r="Y1460" s="38"/>
      <c r="Z1460" s="38"/>
      <c r="AA1460" s="38"/>
      <c r="AB1460" s="38"/>
      <c r="AC1460" s="38"/>
      <c r="AD1460" s="38"/>
      <c r="AE1460" s="38"/>
      <c r="AR1460" s="228" t="s">
        <v>519</v>
      </c>
      <c r="AT1460" s="228" t="s">
        <v>1304</v>
      </c>
      <c r="AU1460" s="228" t="s">
        <v>86</v>
      </c>
      <c r="AY1460" s="17" t="s">
        <v>116</v>
      </c>
      <c r="BE1460" s="229">
        <f>IF(N1460="základní",J1460,0)</f>
        <v>0</v>
      </c>
      <c r="BF1460" s="229">
        <f>IF(N1460="snížená",J1460,0)</f>
        <v>0</v>
      </c>
      <c r="BG1460" s="229">
        <f>IF(N1460="zákl. přenesená",J1460,0)</f>
        <v>0</v>
      </c>
      <c r="BH1460" s="229">
        <f>IF(N1460="sníž. přenesená",J1460,0)</f>
        <v>0</v>
      </c>
      <c r="BI1460" s="229">
        <f>IF(N1460="nulová",J1460,0)</f>
        <v>0</v>
      </c>
      <c r="BJ1460" s="17" t="s">
        <v>81</v>
      </c>
      <c r="BK1460" s="229">
        <f>ROUND(I1460*H1460,2)</f>
        <v>0</v>
      </c>
      <c r="BL1460" s="17" t="s">
        <v>379</v>
      </c>
      <c r="BM1460" s="228" t="s">
        <v>1751</v>
      </c>
    </row>
    <row r="1461" s="13" customFormat="1">
      <c r="A1461" s="13"/>
      <c r="B1461" s="237"/>
      <c r="C1461" s="238"/>
      <c r="D1461" s="239" t="s">
        <v>196</v>
      </c>
      <c r="E1461" s="240" t="s">
        <v>1</v>
      </c>
      <c r="F1461" s="241" t="s">
        <v>1752</v>
      </c>
      <c r="G1461" s="238"/>
      <c r="H1461" s="242">
        <v>0.318</v>
      </c>
      <c r="I1461" s="243"/>
      <c r="J1461" s="238"/>
      <c r="K1461" s="238"/>
      <c r="L1461" s="244"/>
      <c r="M1461" s="245"/>
      <c r="N1461" s="246"/>
      <c r="O1461" s="246"/>
      <c r="P1461" s="246"/>
      <c r="Q1461" s="246"/>
      <c r="R1461" s="246"/>
      <c r="S1461" s="246"/>
      <c r="T1461" s="247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/>
      <c r="AT1461" s="248" t="s">
        <v>196</v>
      </c>
      <c r="AU1461" s="248" t="s">
        <v>86</v>
      </c>
      <c r="AV1461" s="13" t="s">
        <v>86</v>
      </c>
      <c r="AW1461" s="13" t="s">
        <v>32</v>
      </c>
      <c r="AX1461" s="13" t="s">
        <v>81</v>
      </c>
      <c r="AY1461" s="248" t="s">
        <v>116</v>
      </c>
    </row>
    <row r="1462" s="2" customFormat="1" ht="24.15" customHeight="1">
      <c r="A1462" s="38"/>
      <c r="B1462" s="39"/>
      <c r="C1462" s="216" t="s">
        <v>1753</v>
      </c>
      <c r="D1462" s="216" t="s">
        <v>120</v>
      </c>
      <c r="E1462" s="217" t="s">
        <v>1754</v>
      </c>
      <c r="F1462" s="218" t="s">
        <v>1755</v>
      </c>
      <c r="G1462" s="219" t="s">
        <v>262</v>
      </c>
      <c r="H1462" s="220">
        <v>106.09099999999999</v>
      </c>
      <c r="I1462" s="221"/>
      <c r="J1462" s="222">
        <f>ROUND(I1462*H1462,2)</f>
        <v>0</v>
      </c>
      <c r="K1462" s="223"/>
      <c r="L1462" s="44"/>
      <c r="M1462" s="224" t="s">
        <v>1</v>
      </c>
      <c r="N1462" s="225" t="s">
        <v>41</v>
      </c>
      <c r="O1462" s="91"/>
      <c r="P1462" s="226">
        <f>O1462*H1462</f>
        <v>0</v>
      </c>
      <c r="Q1462" s="226">
        <v>0.00088000000000000003</v>
      </c>
      <c r="R1462" s="226">
        <f>Q1462*H1462</f>
        <v>0.093360079999999998</v>
      </c>
      <c r="S1462" s="226">
        <v>0</v>
      </c>
      <c r="T1462" s="227">
        <f>S1462*H1462</f>
        <v>0</v>
      </c>
      <c r="U1462" s="38"/>
      <c r="V1462" s="38"/>
      <c r="W1462" s="38"/>
      <c r="X1462" s="38"/>
      <c r="Y1462" s="38"/>
      <c r="Z1462" s="38"/>
      <c r="AA1462" s="38"/>
      <c r="AB1462" s="38"/>
      <c r="AC1462" s="38"/>
      <c r="AD1462" s="38"/>
      <c r="AE1462" s="38"/>
      <c r="AR1462" s="228" t="s">
        <v>379</v>
      </c>
      <c r="AT1462" s="228" t="s">
        <v>120</v>
      </c>
      <c r="AU1462" s="228" t="s">
        <v>86</v>
      </c>
      <c r="AY1462" s="17" t="s">
        <v>116</v>
      </c>
      <c r="BE1462" s="229">
        <f>IF(N1462="základní",J1462,0)</f>
        <v>0</v>
      </c>
      <c r="BF1462" s="229">
        <f>IF(N1462="snížená",J1462,0)</f>
        <v>0</v>
      </c>
      <c r="BG1462" s="229">
        <f>IF(N1462="zákl. přenesená",J1462,0)</f>
        <v>0</v>
      </c>
      <c r="BH1462" s="229">
        <f>IF(N1462="sníž. přenesená",J1462,0)</f>
        <v>0</v>
      </c>
      <c r="BI1462" s="229">
        <f>IF(N1462="nulová",J1462,0)</f>
        <v>0</v>
      </c>
      <c r="BJ1462" s="17" t="s">
        <v>81</v>
      </c>
      <c r="BK1462" s="229">
        <f>ROUND(I1462*H1462,2)</f>
        <v>0</v>
      </c>
      <c r="BL1462" s="17" t="s">
        <v>379</v>
      </c>
      <c r="BM1462" s="228" t="s">
        <v>1756</v>
      </c>
    </row>
    <row r="1463" s="13" customFormat="1">
      <c r="A1463" s="13"/>
      <c r="B1463" s="237"/>
      <c r="C1463" s="238"/>
      <c r="D1463" s="239" t="s">
        <v>196</v>
      </c>
      <c r="E1463" s="240" t="s">
        <v>1</v>
      </c>
      <c r="F1463" s="241" t="s">
        <v>1757</v>
      </c>
      <c r="G1463" s="238"/>
      <c r="H1463" s="242">
        <v>19.239999999999998</v>
      </c>
      <c r="I1463" s="243"/>
      <c r="J1463" s="238"/>
      <c r="K1463" s="238"/>
      <c r="L1463" s="244"/>
      <c r="M1463" s="245"/>
      <c r="N1463" s="246"/>
      <c r="O1463" s="246"/>
      <c r="P1463" s="246"/>
      <c r="Q1463" s="246"/>
      <c r="R1463" s="246"/>
      <c r="S1463" s="246"/>
      <c r="T1463" s="247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T1463" s="248" t="s">
        <v>196</v>
      </c>
      <c r="AU1463" s="248" t="s">
        <v>86</v>
      </c>
      <c r="AV1463" s="13" t="s">
        <v>86</v>
      </c>
      <c r="AW1463" s="13" t="s">
        <v>32</v>
      </c>
      <c r="AX1463" s="13" t="s">
        <v>76</v>
      </c>
      <c r="AY1463" s="248" t="s">
        <v>116</v>
      </c>
    </row>
    <row r="1464" s="13" customFormat="1">
      <c r="A1464" s="13"/>
      <c r="B1464" s="237"/>
      <c r="C1464" s="238"/>
      <c r="D1464" s="239" t="s">
        <v>196</v>
      </c>
      <c r="E1464" s="240" t="s">
        <v>1</v>
      </c>
      <c r="F1464" s="241" t="s">
        <v>1758</v>
      </c>
      <c r="G1464" s="238"/>
      <c r="H1464" s="242">
        <v>8.5099999999999998</v>
      </c>
      <c r="I1464" s="243"/>
      <c r="J1464" s="238"/>
      <c r="K1464" s="238"/>
      <c r="L1464" s="244"/>
      <c r="M1464" s="245"/>
      <c r="N1464" s="246"/>
      <c r="O1464" s="246"/>
      <c r="P1464" s="246"/>
      <c r="Q1464" s="246"/>
      <c r="R1464" s="246"/>
      <c r="S1464" s="246"/>
      <c r="T1464" s="247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248" t="s">
        <v>196</v>
      </c>
      <c r="AU1464" s="248" t="s">
        <v>86</v>
      </c>
      <c r="AV1464" s="13" t="s">
        <v>86</v>
      </c>
      <c r="AW1464" s="13" t="s">
        <v>32</v>
      </c>
      <c r="AX1464" s="13" t="s">
        <v>76</v>
      </c>
      <c r="AY1464" s="248" t="s">
        <v>116</v>
      </c>
    </row>
    <row r="1465" s="13" customFormat="1">
      <c r="A1465" s="13"/>
      <c r="B1465" s="237"/>
      <c r="C1465" s="238"/>
      <c r="D1465" s="239" t="s">
        <v>196</v>
      </c>
      <c r="E1465" s="240" t="s">
        <v>1</v>
      </c>
      <c r="F1465" s="241" t="s">
        <v>1759</v>
      </c>
      <c r="G1465" s="238"/>
      <c r="H1465" s="242">
        <v>58.232999999999997</v>
      </c>
      <c r="I1465" s="243"/>
      <c r="J1465" s="238"/>
      <c r="K1465" s="238"/>
      <c r="L1465" s="244"/>
      <c r="M1465" s="245"/>
      <c r="N1465" s="246"/>
      <c r="O1465" s="246"/>
      <c r="P1465" s="246"/>
      <c r="Q1465" s="246"/>
      <c r="R1465" s="246"/>
      <c r="S1465" s="246"/>
      <c r="T1465" s="247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  <c r="AE1465" s="13"/>
      <c r="AT1465" s="248" t="s">
        <v>196</v>
      </c>
      <c r="AU1465" s="248" t="s">
        <v>86</v>
      </c>
      <c r="AV1465" s="13" t="s">
        <v>86</v>
      </c>
      <c r="AW1465" s="13" t="s">
        <v>32</v>
      </c>
      <c r="AX1465" s="13" t="s">
        <v>76</v>
      </c>
      <c r="AY1465" s="248" t="s">
        <v>116</v>
      </c>
    </row>
    <row r="1466" s="13" customFormat="1">
      <c r="A1466" s="13"/>
      <c r="B1466" s="237"/>
      <c r="C1466" s="238"/>
      <c r="D1466" s="239" t="s">
        <v>196</v>
      </c>
      <c r="E1466" s="240" t="s">
        <v>1</v>
      </c>
      <c r="F1466" s="241" t="s">
        <v>1760</v>
      </c>
      <c r="G1466" s="238"/>
      <c r="H1466" s="242">
        <v>14.326000000000001</v>
      </c>
      <c r="I1466" s="243"/>
      <c r="J1466" s="238"/>
      <c r="K1466" s="238"/>
      <c r="L1466" s="244"/>
      <c r="M1466" s="245"/>
      <c r="N1466" s="246"/>
      <c r="O1466" s="246"/>
      <c r="P1466" s="246"/>
      <c r="Q1466" s="246"/>
      <c r="R1466" s="246"/>
      <c r="S1466" s="246"/>
      <c r="T1466" s="247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T1466" s="248" t="s">
        <v>196</v>
      </c>
      <c r="AU1466" s="248" t="s">
        <v>86</v>
      </c>
      <c r="AV1466" s="13" t="s">
        <v>86</v>
      </c>
      <c r="AW1466" s="13" t="s">
        <v>32</v>
      </c>
      <c r="AX1466" s="13" t="s">
        <v>76</v>
      </c>
      <c r="AY1466" s="248" t="s">
        <v>116</v>
      </c>
    </row>
    <row r="1467" s="13" customFormat="1">
      <c r="A1467" s="13"/>
      <c r="B1467" s="237"/>
      <c r="C1467" s="238"/>
      <c r="D1467" s="239" t="s">
        <v>196</v>
      </c>
      <c r="E1467" s="240" t="s">
        <v>1</v>
      </c>
      <c r="F1467" s="241" t="s">
        <v>1761</v>
      </c>
      <c r="G1467" s="238"/>
      <c r="H1467" s="242">
        <v>5.782</v>
      </c>
      <c r="I1467" s="243"/>
      <c r="J1467" s="238"/>
      <c r="K1467" s="238"/>
      <c r="L1467" s="244"/>
      <c r="M1467" s="245"/>
      <c r="N1467" s="246"/>
      <c r="O1467" s="246"/>
      <c r="P1467" s="246"/>
      <c r="Q1467" s="246"/>
      <c r="R1467" s="246"/>
      <c r="S1467" s="246"/>
      <c r="T1467" s="247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  <c r="AE1467" s="13"/>
      <c r="AT1467" s="248" t="s">
        <v>196</v>
      </c>
      <c r="AU1467" s="248" t="s">
        <v>86</v>
      </c>
      <c r="AV1467" s="13" t="s">
        <v>86</v>
      </c>
      <c r="AW1467" s="13" t="s">
        <v>32</v>
      </c>
      <c r="AX1467" s="13" t="s">
        <v>76</v>
      </c>
      <c r="AY1467" s="248" t="s">
        <v>116</v>
      </c>
    </row>
    <row r="1468" s="14" customFormat="1">
      <c r="A1468" s="14"/>
      <c r="B1468" s="249"/>
      <c r="C1468" s="250"/>
      <c r="D1468" s="239" t="s">
        <v>196</v>
      </c>
      <c r="E1468" s="251" t="s">
        <v>1</v>
      </c>
      <c r="F1468" s="252" t="s">
        <v>201</v>
      </c>
      <c r="G1468" s="250"/>
      <c r="H1468" s="253">
        <v>106.09099999999999</v>
      </c>
      <c r="I1468" s="254"/>
      <c r="J1468" s="250"/>
      <c r="K1468" s="250"/>
      <c r="L1468" s="255"/>
      <c r="M1468" s="256"/>
      <c r="N1468" s="257"/>
      <c r="O1468" s="257"/>
      <c r="P1468" s="257"/>
      <c r="Q1468" s="257"/>
      <c r="R1468" s="257"/>
      <c r="S1468" s="257"/>
      <c r="T1468" s="258"/>
      <c r="U1468" s="14"/>
      <c r="V1468" s="14"/>
      <c r="W1468" s="14"/>
      <c r="X1468" s="14"/>
      <c r="Y1468" s="14"/>
      <c r="Z1468" s="14"/>
      <c r="AA1468" s="14"/>
      <c r="AB1468" s="14"/>
      <c r="AC1468" s="14"/>
      <c r="AD1468" s="14"/>
      <c r="AE1468" s="14"/>
      <c r="AT1468" s="259" t="s">
        <v>196</v>
      </c>
      <c r="AU1468" s="259" t="s">
        <v>86</v>
      </c>
      <c r="AV1468" s="14" t="s">
        <v>126</v>
      </c>
      <c r="AW1468" s="14" t="s">
        <v>32</v>
      </c>
      <c r="AX1468" s="14" t="s">
        <v>81</v>
      </c>
      <c r="AY1468" s="259" t="s">
        <v>116</v>
      </c>
    </row>
    <row r="1469" s="2" customFormat="1" ht="24.15" customHeight="1">
      <c r="A1469" s="38"/>
      <c r="B1469" s="39"/>
      <c r="C1469" s="216" t="s">
        <v>1762</v>
      </c>
      <c r="D1469" s="216" t="s">
        <v>120</v>
      </c>
      <c r="E1469" s="217" t="s">
        <v>1763</v>
      </c>
      <c r="F1469" s="218" t="s">
        <v>1764</v>
      </c>
      <c r="G1469" s="219" t="s">
        <v>262</v>
      </c>
      <c r="H1469" s="220">
        <v>121.229</v>
      </c>
      <c r="I1469" s="221"/>
      <c r="J1469" s="222">
        <f>ROUND(I1469*H1469,2)</f>
        <v>0</v>
      </c>
      <c r="K1469" s="223"/>
      <c r="L1469" s="44"/>
      <c r="M1469" s="224" t="s">
        <v>1</v>
      </c>
      <c r="N1469" s="225" t="s">
        <v>41</v>
      </c>
      <c r="O1469" s="91"/>
      <c r="P1469" s="226">
        <f>O1469*H1469</f>
        <v>0</v>
      </c>
      <c r="Q1469" s="226">
        <v>0.00036000000000000002</v>
      </c>
      <c r="R1469" s="226">
        <f>Q1469*H1469</f>
        <v>0.043642440000000005</v>
      </c>
      <c r="S1469" s="226">
        <v>0</v>
      </c>
      <c r="T1469" s="227">
        <f>S1469*H1469</f>
        <v>0</v>
      </c>
      <c r="U1469" s="38"/>
      <c r="V1469" s="38"/>
      <c r="W1469" s="38"/>
      <c r="X1469" s="38"/>
      <c r="Y1469" s="38"/>
      <c r="Z1469" s="38"/>
      <c r="AA1469" s="38"/>
      <c r="AB1469" s="38"/>
      <c r="AC1469" s="38"/>
      <c r="AD1469" s="38"/>
      <c r="AE1469" s="38"/>
      <c r="AR1469" s="228" t="s">
        <v>379</v>
      </c>
      <c r="AT1469" s="228" t="s">
        <v>120</v>
      </c>
      <c r="AU1469" s="228" t="s">
        <v>86</v>
      </c>
      <c r="AY1469" s="17" t="s">
        <v>116</v>
      </c>
      <c r="BE1469" s="229">
        <f>IF(N1469="základní",J1469,0)</f>
        <v>0</v>
      </c>
      <c r="BF1469" s="229">
        <f>IF(N1469="snížená",J1469,0)</f>
        <v>0</v>
      </c>
      <c r="BG1469" s="229">
        <f>IF(N1469="zákl. přenesená",J1469,0)</f>
        <v>0</v>
      </c>
      <c r="BH1469" s="229">
        <f>IF(N1469="sníž. přenesená",J1469,0)</f>
        <v>0</v>
      </c>
      <c r="BI1469" s="229">
        <f>IF(N1469="nulová",J1469,0)</f>
        <v>0</v>
      </c>
      <c r="BJ1469" s="17" t="s">
        <v>81</v>
      </c>
      <c r="BK1469" s="229">
        <f>ROUND(I1469*H1469,2)</f>
        <v>0</v>
      </c>
      <c r="BL1469" s="17" t="s">
        <v>379</v>
      </c>
      <c r="BM1469" s="228" t="s">
        <v>1765</v>
      </c>
    </row>
    <row r="1470" s="13" customFormat="1">
      <c r="A1470" s="13"/>
      <c r="B1470" s="237"/>
      <c r="C1470" s="238"/>
      <c r="D1470" s="239" t="s">
        <v>196</v>
      </c>
      <c r="E1470" s="240" t="s">
        <v>1</v>
      </c>
      <c r="F1470" s="241" t="s">
        <v>1766</v>
      </c>
      <c r="G1470" s="238"/>
      <c r="H1470" s="242">
        <v>127.011</v>
      </c>
      <c r="I1470" s="243"/>
      <c r="J1470" s="238"/>
      <c r="K1470" s="238"/>
      <c r="L1470" s="244"/>
      <c r="M1470" s="245"/>
      <c r="N1470" s="246"/>
      <c r="O1470" s="246"/>
      <c r="P1470" s="246"/>
      <c r="Q1470" s="246"/>
      <c r="R1470" s="246"/>
      <c r="S1470" s="246"/>
      <c r="T1470" s="247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13"/>
      <c r="AE1470" s="13"/>
      <c r="AT1470" s="248" t="s">
        <v>196</v>
      </c>
      <c r="AU1470" s="248" t="s">
        <v>86</v>
      </c>
      <c r="AV1470" s="13" t="s">
        <v>86</v>
      </c>
      <c r="AW1470" s="13" t="s">
        <v>32</v>
      </c>
      <c r="AX1470" s="13" t="s">
        <v>76</v>
      </c>
      <c r="AY1470" s="248" t="s">
        <v>116</v>
      </c>
    </row>
    <row r="1471" s="13" customFormat="1">
      <c r="A1471" s="13"/>
      <c r="B1471" s="237"/>
      <c r="C1471" s="238"/>
      <c r="D1471" s="239" t="s">
        <v>196</v>
      </c>
      <c r="E1471" s="240" t="s">
        <v>1</v>
      </c>
      <c r="F1471" s="241" t="s">
        <v>1767</v>
      </c>
      <c r="G1471" s="238"/>
      <c r="H1471" s="242">
        <v>-5.782</v>
      </c>
      <c r="I1471" s="243"/>
      <c r="J1471" s="238"/>
      <c r="K1471" s="238"/>
      <c r="L1471" s="244"/>
      <c r="M1471" s="245"/>
      <c r="N1471" s="246"/>
      <c r="O1471" s="246"/>
      <c r="P1471" s="246"/>
      <c r="Q1471" s="246"/>
      <c r="R1471" s="246"/>
      <c r="S1471" s="246"/>
      <c r="T1471" s="247"/>
      <c r="U1471" s="13"/>
      <c r="V1471" s="13"/>
      <c r="W1471" s="13"/>
      <c r="X1471" s="13"/>
      <c r="Y1471" s="13"/>
      <c r="Z1471" s="13"/>
      <c r="AA1471" s="13"/>
      <c r="AB1471" s="13"/>
      <c r="AC1471" s="13"/>
      <c r="AD1471" s="13"/>
      <c r="AE1471" s="13"/>
      <c r="AT1471" s="248" t="s">
        <v>196</v>
      </c>
      <c r="AU1471" s="248" t="s">
        <v>86</v>
      </c>
      <c r="AV1471" s="13" t="s">
        <v>86</v>
      </c>
      <c r="AW1471" s="13" t="s">
        <v>32</v>
      </c>
      <c r="AX1471" s="13" t="s">
        <v>76</v>
      </c>
      <c r="AY1471" s="248" t="s">
        <v>116</v>
      </c>
    </row>
    <row r="1472" s="14" customFormat="1">
      <c r="A1472" s="14"/>
      <c r="B1472" s="249"/>
      <c r="C1472" s="250"/>
      <c r="D1472" s="239" t="s">
        <v>196</v>
      </c>
      <c r="E1472" s="251" t="s">
        <v>1</v>
      </c>
      <c r="F1472" s="252" t="s">
        <v>201</v>
      </c>
      <c r="G1472" s="250"/>
      <c r="H1472" s="253">
        <v>121.229</v>
      </c>
      <c r="I1472" s="254"/>
      <c r="J1472" s="250"/>
      <c r="K1472" s="250"/>
      <c r="L1472" s="255"/>
      <c r="M1472" s="256"/>
      <c r="N1472" s="257"/>
      <c r="O1472" s="257"/>
      <c r="P1472" s="257"/>
      <c r="Q1472" s="257"/>
      <c r="R1472" s="257"/>
      <c r="S1472" s="257"/>
      <c r="T1472" s="258"/>
      <c r="U1472" s="14"/>
      <c r="V1472" s="14"/>
      <c r="W1472" s="14"/>
      <c r="X1472" s="14"/>
      <c r="Y1472" s="14"/>
      <c r="Z1472" s="14"/>
      <c r="AA1472" s="14"/>
      <c r="AB1472" s="14"/>
      <c r="AC1472" s="14"/>
      <c r="AD1472" s="14"/>
      <c r="AE1472" s="14"/>
      <c r="AT1472" s="259" t="s">
        <v>196</v>
      </c>
      <c r="AU1472" s="259" t="s">
        <v>86</v>
      </c>
      <c r="AV1472" s="14" t="s">
        <v>126</v>
      </c>
      <c r="AW1472" s="14" t="s">
        <v>32</v>
      </c>
      <c r="AX1472" s="14" t="s">
        <v>81</v>
      </c>
      <c r="AY1472" s="259" t="s">
        <v>116</v>
      </c>
    </row>
    <row r="1473" s="2" customFormat="1" ht="14.4" customHeight="1">
      <c r="A1473" s="38"/>
      <c r="B1473" s="39"/>
      <c r="C1473" s="271" t="s">
        <v>1768</v>
      </c>
      <c r="D1473" s="271" t="s">
        <v>1304</v>
      </c>
      <c r="E1473" s="272" t="s">
        <v>1769</v>
      </c>
      <c r="F1473" s="273" t="s">
        <v>1770</v>
      </c>
      <c r="G1473" s="274" t="s">
        <v>262</v>
      </c>
      <c r="H1473" s="275">
        <v>261.41800000000001</v>
      </c>
      <c r="I1473" s="276"/>
      <c r="J1473" s="277">
        <f>ROUND(I1473*H1473,2)</f>
        <v>0</v>
      </c>
      <c r="K1473" s="278"/>
      <c r="L1473" s="279"/>
      <c r="M1473" s="280" t="s">
        <v>1</v>
      </c>
      <c r="N1473" s="281" t="s">
        <v>41</v>
      </c>
      <c r="O1473" s="91"/>
      <c r="P1473" s="226">
        <f>O1473*H1473</f>
        <v>0</v>
      </c>
      <c r="Q1473" s="226">
        <v>0</v>
      </c>
      <c r="R1473" s="226">
        <f>Q1473*H1473</f>
        <v>0</v>
      </c>
      <c r="S1473" s="226">
        <v>0</v>
      </c>
      <c r="T1473" s="227">
        <f>S1473*H1473</f>
        <v>0</v>
      </c>
      <c r="U1473" s="38"/>
      <c r="V1473" s="38"/>
      <c r="W1473" s="38"/>
      <c r="X1473" s="38"/>
      <c r="Y1473" s="38"/>
      <c r="Z1473" s="38"/>
      <c r="AA1473" s="38"/>
      <c r="AB1473" s="38"/>
      <c r="AC1473" s="38"/>
      <c r="AD1473" s="38"/>
      <c r="AE1473" s="38"/>
      <c r="AR1473" s="228" t="s">
        <v>519</v>
      </c>
      <c r="AT1473" s="228" t="s">
        <v>1304</v>
      </c>
      <c r="AU1473" s="228" t="s">
        <v>86</v>
      </c>
      <c r="AY1473" s="17" t="s">
        <v>116</v>
      </c>
      <c r="BE1473" s="229">
        <f>IF(N1473="základní",J1473,0)</f>
        <v>0</v>
      </c>
      <c r="BF1473" s="229">
        <f>IF(N1473="snížená",J1473,0)</f>
        <v>0</v>
      </c>
      <c r="BG1473" s="229">
        <f>IF(N1473="zákl. přenesená",J1473,0)</f>
        <v>0</v>
      </c>
      <c r="BH1473" s="229">
        <f>IF(N1473="sníž. přenesená",J1473,0)</f>
        <v>0</v>
      </c>
      <c r="BI1473" s="229">
        <f>IF(N1473="nulová",J1473,0)</f>
        <v>0</v>
      </c>
      <c r="BJ1473" s="17" t="s">
        <v>81</v>
      </c>
      <c r="BK1473" s="229">
        <f>ROUND(I1473*H1473,2)</f>
        <v>0</v>
      </c>
      <c r="BL1473" s="17" t="s">
        <v>379</v>
      </c>
      <c r="BM1473" s="228" t="s">
        <v>1771</v>
      </c>
    </row>
    <row r="1474" s="13" customFormat="1">
      <c r="A1474" s="13"/>
      <c r="B1474" s="237"/>
      <c r="C1474" s="238"/>
      <c r="D1474" s="239" t="s">
        <v>196</v>
      </c>
      <c r="E1474" s="240" t="s">
        <v>1</v>
      </c>
      <c r="F1474" s="241" t="s">
        <v>1772</v>
      </c>
      <c r="G1474" s="238"/>
      <c r="H1474" s="242">
        <v>139.41300000000001</v>
      </c>
      <c r="I1474" s="243"/>
      <c r="J1474" s="238"/>
      <c r="K1474" s="238"/>
      <c r="L1474" s="244"/>
      <c r="M1474" s="245"/>
      <c r="N1474" s="246"/>
      <c r="O1474" s="246"/>
      <c r="P1474" s="246"/>
      <c r="Q1474" s="246"/>
      <c r="R1474" s="246"/>
      <c r="S1474" s="246"/>
      <c r="T1474" s="247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T1474" s="248" t="s">
        <v>196</v>
      </c>
      <c r="AU1474" s="248" t="s">
        <v>86</v>
      </c>
      <c r="AV1474" s="13" t="s">
        <v>86</v>
      </c>
      <c r="AW1474" s="13" t="s">
        <v>32</v>
      </c>
      <c r="AX1474" s="13" t="s">
        <v>76</v>
      </c>
      <c r="AY1474" s="248" t="s">
        <v>116</v>
      </c>
    </row>
    <row r="1475" s="13" customFormat="1">
      <c r="A1475" s="13"/>
      <c r="B1475" s="237"/>
      <c r="C1475" s="238"/>
      <c r="D1475" s="239" t="s">
        <v>196</v>
      </c>
      <c r="E1475" s="240" t="s">
        <v>1</v>
      </c>
      <c r="F1475" s="241" t="s">
        <v>1773</v>
      </c>
      <c r="G1475" s="238"/>
      <c r="H1475" s="242">
        <v>122.005</v>
      </c>
      <c r="I1475" s="243"/>
      <c r="J1475" s="238"/>
      <c r="K1475" s="238"/>
      <c r="L1475" s="244"/>
      <c r="M1475" s="245"/>
      <c r="N1475" s="246"/>
      <c r="O1475" s="246"/>
      <c r="P1475" s="246"/>
      <c r="Q1475" s="246"/>
      <c r="R1475" s="246"/>
      <c r="S1475" s="246"/>
      <c r="T1475" s="247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T1475" s="248" t="s">
        <v>196</v>
      </c>
      <c r="AU1475" s="248" t="s">
        <v>86</v>
      </c>
      <c r="AV1475" s="13" t="s">
        <v>86</v>
      </c>
      <c r="AW1475" s="13" t="s">
        <v>32</v>
      </c>
      <c r="AX1475" s="13" t="s">
        <v>76</v>
      </c>
      <c r="AY1475" s="248" t="s">
        <v>116</v>
      </c>
    </row>
    <row r="1476" s="14" customFormat="1">
      <c r="A1476" s="14"/>
      <c r="B1476" s="249"/>
      <c r="C1476" s="250"/>
      <c r="D1476" s="239" t="s">
        <v>196</v>
      </c>
      <c r="E1476" s="251" t="s">
        <v>1</v>
      </c>
      <c r="F1476" s="252" t="s">
        <v>201</v>
      </c>
      <c r="G1476" s="250"/>
      <c r="H1476" s="253">
        <v>261.41800000000001</v>
      </c>
      <c r="I1476" s="254"/>
      <c r="J1476" s="250"/>
      <c r="K1476" s="250"/>
      <c r="L1476" s="255"/>
      <c r="M1476" s="256"/>
      <c r="N1476" s="257"/>
      <c r="O1476" s="257"/>
      <c r="P1476" s="257"/>
      <c r="Q1476" s="257"/>
      <c r="R1476" s="257"/>
      <c r="S1476" s="257"/>
      <c r="T1476" s="258"/>
      <c r="U1476" s="14"/>
      <c r="V1476" s="14"/>
      <c r="W1476" s="14"/>
      <c r="X1476" s="14"/>
      <c r="Y1476" s="14"/>
      <c r="Z1476" s="14"/>
      <c r="AA1476" s="14"/>
      <c r="AB1476" s="14"/>
      <c r="AC1476" s="14"/>
      <c r="AD1476" s="14"/>
      <c r="AE1476" s="14"/>
      <c r="AT1476" s="259" t="s">
        <v>196</v>
      </c>
      <c r="AU1476" s="259" t="s">
        <v>86</v>
      </c>
      <c r="AV1476" s="14" t="s">
        <v>126</v>
      </c>
      <c r="AW1476" s="14" t="s">
        <v>32</v>
      </c>
      <c r="AX1476" s="14" t="s">
        <v>81</v>
      </c>
      <c r="AY1476" s="259" t="s">
        <v>116</v>
      </c>
    </row>
    <row r="1477" s="2" customFormat="1" ht="49.05" customHeight="1">
      <c r="A1477" s="38"/>
      <c r="B1477" s="39"/>
      <c r="C1477" s="216" t="s">
        <v>1774</v>
      </c>
      <c r="D1477" s="216" t="s">
        <v>120</v>
      </c>
      <c r="E1477" s="217" t="s">
        <v>1775</v>
      </c>
      <c r="F1477" s="218" t="s">
        <v>1776</v>
      </c>
      <c r="G1477" s="219" t="s">
        <v>262</v>
      </c>
      <c r="H1477" s="220">
        <v>312.69799999999998</v>
      </c>
      <c r="I1477" s="221"/>
      <c r="J1477" s="222">
        <f>ROUND(I1477*H1477,2)</f>
        <v>0</v>
      </c>
      <c r="K1477" s="223"/>
      <c r="L1477" s="44"/>
      <c r="M1477" s="224" t="s">
        <v>1</v>
      </c>
      <c r="N1477" s="225" t="s">
        <v>41</v>
      </c>
      <c r="O1477" s="91"/>
      <c r="P1477" s="226">
        <f>O1477*H1477</f>
        <v>0</v>
      </c>
      <c r="Q1477" s="226">
        <v>3.0000000000000001E-05</v>
      </c>
      <c r="R1477" s="226">
        <f>Q1477*H1477</f>
        <v>0.0093809399999999991</v>
      </c>
      <c r="S1477" s="226">
        <v>0</v>
      </c>
      <c r="T1477" s="227">
        <f>S1477*H1477</f>
        <v>0</v>
      </c>
      <c r="U1477" s="38"/>
      <c r="V1477" s="38"/>
      <c r="W1477" s="38"/>
      <c r="X1477" s="38"/>
      <c r="Y1477" s="38"/>
      <c r="Z1477" s="38"/>
      <c r="AA1477" s="38"/>
      <c r="AB1477" s="38"/>
      <c r="AC1477" s="38"/>
      <c r="AD1477" s="38"/>
      <c r="AE1477" s="38"/>
      <c r="AR1477" s="228" t="s">
        <v>379</v>
      </c>
      <c r="AT1477" s="228" t="s">
        <v>120</v>
      </c>
      <c r="AU1477" s="228" t="s">
        <v>86</v>
      </c>
      <c r="AY1477" s="17" t="s">
        <v>116</v>
      </c>
      <c r="BE1477" s="229">
        <f>IF(N1477="základní",J1477,0)</f>
        <v>0</v>
      </c>
      <c r="BF1477" s="229">
        <f>IF(N1477="snížená",J1477,0)</f>
        <v>0</v>
      </c>
      <c r="BG1477" s="229">
        <f>IF(N1477="zákl. přenesená",J1477,0)</f>
        <v>0</v>
      </c>
      <c r="BH1477" s="229">
        <f>IF(N1477="sníž. přenesená",J1477,0)</f>
        <v>0</v>
      </c>
      <c r="BI1477" s="229">
        <f>IF(N1477="nulová",J1477,0)</f>
        <v>0</v>
      </c>
      <c r="BJ1477" s="17" t="s">
        <v>81</v>
      </c>
      <c r="BK1477" s="229">
        <f>ROUND(I1477*H1477,2)</f>
        <v>0</v>
      </c>
      <c r="BL1477" s="17" t="s">
        <v>379</v>
      </c>
      <c r="BM1477" s="228" t="s">
        <v>1777</v>
      </c>
    </row>
    <row r="1478" s="13" customFormat="1">
      <c r="A1478" s="13"/>
      <c r="B1478" s="237"/>
      <c r="C1478" s="238"/>
      <c r="D1478" s="239" t="s">
        <v>196</v>
      </c>
      <c r="E1478" s="240" t="s">
        <v>1</v>
      </c>
      <c r="F1478" s="241" t="s">
        <v>1778</v>
      </c>
      <c r="G1478" s="238"/>
      <c r="H1478" s="242">
        <v>23.649999999999999</v>
      </c>
      <c r="I1478" s="243"/>
      <c r="J1478" s="238"/>
      <c r="K1478" s="238"/>
      <c r="L1478" s="244"/>
      <c r="M1478" s="245"/>
      <c r="N1478" s="246"/>
      <c r="O1478" s="246"/>
      <c r="P1478" s="246"/>
      <c r="Q1478" s="246"/>
      <c r="R1478" s="246"/>
      <c r="S1478" s="246"/>
      <c r="T1478" s="247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T1478" s="248" t="s">
        <v>196</v>
      </c>
      <c r="AU1478" s="248" t="s">
        <v>86</v>
      </c>
      <c r="AV1478" s="13" t="s">
        <v>86</v>
      </c>
      <c r="AW1478" s="13" t="s">
        <v>32</v>
      </c>
      <c r="AX1478" s="13" t="s">
        <v>76</v>
      </c>
      <c r="AY1478" s="248" t="s">
        <v>116</v>
      </c>
    </row>
    <row r="1479" s="13" customFormat="1">
      <c r="A1479" s="13"/>
      <c r="B1479" s="237"/>
      <c r="C1479" s="238"/>
      <c r="D1479" s="239" t="s">
        <v>196</v>
      </c>
      <c r="E1479" s="240" t="s">
        <v>1</v>
      </c>
      <c r="F1479" s="241" t="s">
        <v>1779</v>
      </c>
      <c r="G1479" s="238"/>
      <c r="H1479" s="242">
        <v>7.0499999999999998</v>
      </c>
      <c r="I1479" s="243"/>
      <c r="J1479" s="238"/>
      <c r="K1479" s="238"/>
      <c r="L1479" s="244"/>
      <c r="M1479" s="245"/>
      <c r="N1479" s="246"/>
      <c r="O1479" s="246"/>
      <c r="P1479" s="246"/>
      <c r="Q1479" s="246"/>
      <c r="R1479" s="246"/>
      <c r="S1479" s="246"/>
      <c r="T1479" s="247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/>
      <c r="AT1479" s="248" t="s">
        <v>196</v>
      </c>
      <c r="AU1479" s="248" t="s">
        <v>86</v>
      </c>
      <c r="AV1479" s="13" t="s">
        <v>86</v>
      </c>
      <c r="AW1479" s="13" t="s">
        <v>32</v>
      </c>
      <c r="AX1479" s="13" t="s">
        <v>76</v>
      </c>
      <c r="AY1479" s="248" t="s">
        <v>116</v>
      </c>
    </row>
    <row r="1480" s="15" customFormat="1">
      <c r="A1480" s="15"/>
      <c r="B1480" s="260"/>
      <c r="C1480" s="261"/>
      <c r="D1480" s="239" t="s">
        <v>196</v>
      </c>
      <c r="E1480" s="262" t="s">
        <v>1</v>
      </c>
      <c r="F1480" s="263" t="s">
        <v>1780</v>
      </c>
      <c r="G1480" s="261"/>
      <c r="H1480" s="264">
        <v>30.699999999999999</v>
      </c>
      <c r="I1480" s="265"/>
      <c r="J1480" s="261"/>
      <c r="K1480" s="261"/>
      <c r="L1480" s="266"/>
      <c r="M1480" s="267"/>
      <c r="N1480" s="268"/>
      <c r="O1480" s="268"/>
      <c r="P1480" s="268"/>
      <c r="Q1480" s="268"/>
      <c r="R1480" s="268"/>
      <c r="S1480" s="268"/>
      <c r="T1480" s="269"/>
      <c r="U1480" s="15"/>
      <c r="V1480" s="15"/>
      <c r="W1480" s="15"/>
      <c r="X1480" s="15"/>
      <c r="Y1480" s="15"/>
      <c r="Z1480" s="15"/>
      <c r="AA1480" s="15"/>
      <c r="AB1480" s="15"/>
      <c r="AC1480" s="15"/>
      <c r="AD1480" s="15"/>
      <c r="AE1480" s="15"/>
      <c r="AT1480" s="270" t="s">
        <v>196</v>
      </c>
      <c r="AU1480" s="270" t="s">
        <v>86</v>
      </c>
      <c r="AV1480" s="15" t="s">
        <v>119</v>
      </c>
      <c r="AW1480" s="15" t="s">
        <v>32</v>
      </c>
      <c r="AX1480" s="15" t="s">
        <v>76</v>
      </c>
      <c r="AY1480" s="270" t="s">
        <v>116</v>
      </c>
    </row>
    <row r="1481" s="13" customFormat="1">
      <c r="A1481" s="13"/>
      <c r="B1481" s="237"/>
      <c r="C1481" s="238"/>
      <c r="D1481" s="239" t="s">
        <v>196</v>
      </c>
      <c r="E1481" s="240" t="s">
        <v>1</v>
      </c>
      <c r="F1481" s="241" t="s">
        <v>1781</v>
      </c>
      <c r="G1481" s="238"/>
      <c r="H1481" s="242">
        <v>18.727</v>
      </c>
      <c r="I1481" s="243"/>
      <c r="J1481" s="238"/>
      <c r="K1481" s="238"/>
      <c r="L1481" s="244"/>
      <c r="M1481" s="245"/>
      <c r="N1481" s="246"/>
      <c r="O1481" s="246"/>
      <c r="P1481" s="246"/>
      <c r="Q1481" s="246"/>
      <c r="R1481" s="246"/>
      <c r="S1481" s="246"/>
      <c r="T1481" s="247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T1481" s="248" t="s">
        <v>196</v>
      </c>
      <c r="AU1481" s="248" t="s">
        <v>86</v>
      </c>
      <c r="AV1481" s="13" t="s">
        <v>86</v>
      </c>
      <c r="AW1481" s="13" t="s">
        <v>32</v>
      </c>
      <c r="AX1481" s="13" t="s">
        <v>76</v>
      </c>
      <c r="AY1481" s="248" t="s">
        <v>116</v>
      </c>
    </row>
    <row r="1482" s="13" customFormat="1">
      <c r="A1482" s="13"/>
      <c r="B1482" s="237"/>
      <c r="C1482" s="238"/>
      <c r="D1482" s="239" t="s">
        <v>196</v>
      </c>
      <c r="E1482" s="240" t="s">
        <v>1</v>
      </c>
      <c r="F1482" s="241" t="s">
        <v>1782</v>
      </c>
      <c r="G1482" s="238"/>
      <c r="H1482" s="242">
        <v>62.393000000000001</v>
      </c>
      <c r="I1482" s="243"/>
      <c r="J1482" s="238"/>
      <c r="K1482" s="238"/>
      <c r="L1482" s="244"/>
      <c r="M1482" s="245"/>
      <c r="N1482" s="246"/>
      <c r="O1482" s="246"/>
      <c r="P1482" s="246"/>
      <c r="Q1482" s="246"/>
      <c r="R1482" s="246"/>
      <c r="S1482" s="246"/>
      <c r="T1482" s="247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T1482" s="248" t="s">
        <v>196</v>
      </c>
      <c r="AU1482" s="248" t="s">
        <v>86</v>
      </c>
      <c r="AV1482" s="13" t="s">
        <v>86</v>
      </c>
      <c r="AW1482" s="13" t="s">
        <v>32</v>
      </c>
      <c r="AX1482" s="13" t="s">
        <v>76</v>
      </c>
      <c r="AY1482" s="248" t="s">
        <v>116</v>
      </c>
    </row>
    <row r="1483" s="13" customFormat="1">
      <c r="A1483" s="13"/>
      <c r="B1483" s="237"/>
      <c r="C1483" s="238"/>
      <c r="D1483" s="239" t="s">
        <v>196</v>
      </c>
      <c r="E1483" s="240" t="s">
        <v>1</v>
      </c>
      <c r="F1483" s="241" t="s">
        <v>1783</v>
      </c>
      <c r="G1483" s="238"/>
      <c r="H1483" s="242">
        <v>11.164999999999999</v>
      </c>
      <c r="I1483" s="243"/>
      <c r="J1483" s="238"/>
      <c r="K1483" s="238"/>
      <c r="L1483" s="244"/>
      <c r="M1483" s="245"/>
      <c r="N1483" s="246"/>
      <c r="O1483" s="246"/>
      <c r="P1483" s="246"/>
      <c r="Q1483" s="246"/>
      <c r="R1483" s="246"/>
      <c r="S1483" s="246"/>
      <c r="T1483" s="247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T1483" s="248" t="s">
        <v>196</v>
      </c>
      <c r="AU1483" s="248" t="s">
        <v>86</v>
      </c>
      <c r="AV1483" s="13" t="s">
        <v>86</v>
      </c>
      <c r="AW1483" s="13" t="s">
        <v>32</v>
      </c>
      <c r="AX1483" s="13" t="s">
        <v>76</v>
      </c>
      <c r="AY1483" s="248" t="s">
        <v>116</v>
      </c>
    </row>
    <row r="1484" s="13" customFormat="1">
      <c r="A1484" s="13"/>
      <c r="B1484" s="237"/>
      <c r="C1484" s="238"/>
      <c r="D1484" s="239" t="s">
        <v>196</v>
      </c>
      <c r="E1484" s="240" t="s">
        <v>1</v>
      </c>
      <c r="F1484" s="241" t="s">
        <v>1784</v>
      </c>
      <c r="G1484" s="238"/>
      <c r="H1484" s="242">
        <v>20.193000000000001</v>
      </c>
      <c r="I1484" s="243"/>
      <c r="J1484" s="238"/>
      <c r="K1484" s="238"/>
      <c r="L1484" s="244"/>
      <c r="M1484" s="245"/>
      <c r="N1484" s="246"/>
      <c r="O1484" s="246"/>
      <c r="P1484" s="246"/>
      <c r="Q1484" s="246"/>
      <c r="R1484" s="246"/>
      <c r="S1484" s="246"/>
      <c r="T1484" s="247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T1484" s="248" t="s">
        <v>196</v>
      </c>
      <c r="AU1484" s="248" t="s">
        <v>86</v>
      </c>
      <c r="AV1484" s="13" t="s">
        <v>86</v>
      </c>
      <c r="AW1484" s="13" t="s">
        <v>32</v>
      </c>
      <c r="AX1484" s="13" t="s">
        <v>76</v>
      </c>
      <c r="AY1484" s="248" t="s">
        <v>116</v>
      </c>
    </row>
    <row r="1485" s="15" customFormat="1">
      <c r="A1485" s="15"/>
      <c r="B1485" s="260"/>
      <c r="C1485" s="261"/>
      <c r="D1485" s="239" t="s">
        <v>196</v>
      </c>
      <c r="E1485" s="262" t="s">
        <v>1</v>
      </c>
      <c r="F1485" s="263" t="s">
        <v>1785</v>
      </c>
      <c r="G1485" s="261"/>
      <c r="H1485" s="264">
        <v>112.47799999999999</v>
      </c>
      <c r="I1485" s="265"/>
      <c r="J1485" s="261"/>
      <c r="K1485" s="261"/>
      <c r="L1485" s="266"/>
      <c r="M1485" s="267"/>
      <c r="N1485" s="268"/>
      <c r="O1485" s="268"/>
      <c r="P1485" s="268"/>
      <c r="Q1485" s="268"/>
      <c r="R1485" s="268"/>
      <c r="S1485" s="268"/>
      <c r="T1485" s="269"/>
      <c r="U1485" s="15"/>
      <c r="V1485" s="15"/>
      <c r="W1485" s="15"/>
      <c r="X1485" s="15"/>
      <c r="Y1485" s="15"/>
      <c r="Z1485" s="15"/>
      <c r="AA1485" s="15"/>
      <c r="AB1485" s="15"/>
      <c r="AC1485" s="15"/>
      <c r="AD1485" s="15"/>
      <c r="AE1485" s="15"/>
      <c r="AT1485" s="270" t="s">
        <v>196</v>
      </c>
      <c r="AU1485" s="270" t="s">
        <v>86</v>
      </c>
      <c r="AV1485" s="15" t="s">
        <v>119</v>
      </c>
      <c r="AW1485" s="15" t="s">
        <v>32</v>
      </c>
      <c r="AX1485" s="15" t="s">
        <v>76</v>
      </c>
      <c r="AY1485" s="270" t="s">
        <v>116</v>
      </c>
    </row>
    <row r="1486" s="13" customFormat="1">
      <c r="A1486" s="13"/>
      <c r="B1486" s="237"/>
      <c r="C1486" s="238"/>
      <c r="D1486" s="239" t="s">
        <v>196</v>
      </c>
      <c r="E1486" s="240" t="s">
        <v>1</v>
      </c>
      <c r="F1486" s="241" t="s">
        <v>1786</v>
      </c>
      <c r="G1486" s="238"/>
      <c r="H1486" s="242">
        <v>140.91</v>
      </c>
      <c r="I1486" s="243"/>
      <c r="J1486" s="238"/>
      <c r="K1486" s="238"/>
      <c r="L1486" s="244"/>
      <c r="M1486" s="245"/>
      <c r="N1486" s="246"/>
      <c r="O1486" s="246"/>
      <c r="P1486" s="246"/>
      <c r="Q1486" s="246"/>
      <c r="R1486" s="246"/>
      <c r="S1486" s="246"/>
      <c r="T1486" s="247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13"/>
      <c r="AE1486" s="13"/>
      <c r="AT1486" s="248" t="s">
        <v>196</v>
      </c>
      <c r="AU1486" s="248" t="s">
        <v>86</v>
      </c>
      <c r="AV1486" s="13" t="s">
        <v>86</v>
      </c>
      <c r="AW1486" s="13" t="s">
        <v>32</v>
      </c>
      <c r="AX1486" s="13" t="s">
        <v>76</v>
      </c>
      <c r="AY1486" s="248" t="s">
        <v>116</v>
      </c>
    </row>
    <row r="1487" s="13" customFormat="1">
      <c r="A1487" s="13"/>
      <c r="B1487" s="237"/>
      <c r="C1487" s="238"/>
      <c r="D1487" s="239" t="s">
        <v>196</v>
      </c>
      <c r="E1487" s="240" t="s">
        <v>1</v>
      </c>
      <c r="F1487" s="241" t="s">
        <v>1787</v>
      </c>
      <c r="G1487" s="238"/>
      <c r="H1487" s="242">
        <v>22.565000000000001</v>
      </c>
      <c r="I1487" s="243"/>
      <c r="J1487" s="238"/>
      <c r="K1487" s="238"/>
      <c r="L1487" s="244"/>
      <c r="M1487" s="245"/>
      <c r="N1487" s="246"/>
      <c r="O1487" s="246"/>
      <c r="P1487" s="246"/>
      <c r="Q1487" s="246"/>
      <c r="R1487" s="246"/>
      <c r="S1487" s="246"/>
      <c r="T1487" s="247"/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  <c r="AE1487" s="13"/>
      <c r="AT1487" s="248" t="s">
        <v>196</v>
      </c>
      <c r="AU1487" s="248" t="s">
        <v>86</v>
      </c>
      <c r="AV1487" s="13" t="s">
        <v>86</v>
      </c>
      <c r="AW1487" s="13" t="s">
        <v>32</v>
      </c>
      <c r="AX1487" s="13" t="s">
        <v>76</v>
      </c>
      <c r="AY1487" s="248" t="s">
        <v>116</v>
      </c>
    </row>
    <row r="1488" s="15" customFormat="1">
      <c r="A1488" s="15"/>
      <c r="B1488" s="260"/>
      <c r="C1488" s="261"/>
      <c r="D1488" s="239" t="s">
        <v>196</v>
      </c>
      <c r="E1488" s="262" t="s">
        <v>1</v>
      </c>
      <c r="F1488" s="263" t="s">
        <v>400</v>
      </c>
      <c r="G1488" s="261"/>
      <c r="H1488" s="264">
        <v>163.47499999999999</v>
      </c>
      <c r="I1488" s="265"/>
      <c r="J1488" s="261"/>
      <c r="K1488" s="261"/>
      <c r="L1488" s="266"/>
      <c r="M1488" s="267"/>
      <c r="N1488" s="268"/>
      <c r="O1488" s="268"/>
      <c r="P1488" s="268"/>
      <c r="Q1488" s="268"/>
      <c r="R1488" s="268"/>
      <c r="S1488" s="268"/>
      <c r="T1488" s="269"/>
      <c r="U1488" s="15"/>
      <c r="V1488" s="15"/>
      <c r="W1488" s="15"/>
      <c r="X1488" s="15"/>
      <c r="Y1488" s="15"/>
      <c r="Z1488" s="15"/>
      <c r="AA1488" s="15"/>
      <c r="AB1488" s="15"/>
      <c r="AC1488" s="15"/>
      <c r="AD1488" s="15"/>
      <c r="AE1488" s="15"/>
      <c r="AT1488" s="270" t="s">
        <v>196</v>
      </c>
      <c r="AU1488" s="270" t="s">
        <v>86</v>
      </c>
      <c r="AV1488" s="15" t="s">
        <v>119</v>
      </c>
      <c r="AW1488" s="15" t="s">
        <v>32</v>
      </c>
      <c r="AX1488" s="15" t="s">
        <v>76</v>
      </c>
      <c r="AY1488" s="270" t="s">
        <v>116</v>
      </c>
    </row>
    <row r="1489" s="13" customFormat="1">
      <c r="A1489" s="13"/>
      <c r="B1489" s="237"/>
      <c r="C1489" s="238"/>
      <c r="D1489" s="239" t="s">
        <v>196</v>
      </c>
      <c r="E1489" s="240" t="s">
        <v>1</v>
      </c>
      <c r="F1489" s="241" t="s">
        <v>1788</v>
      </c>
      <c r="G1489" s="238"/>
      <c r="H1489" s="242">
        <v>6.0449999999999999</v>
      </c>
      <c r="I1489" s="243"/>
      <c r="J1489" s="238"/>
      <c r="K1489" s="238"/>
      <c r="L1489" s="244"/>
      <c r="M1489" s="245"/>
      <c r="N1489" s="246"/>
      <c r="O1489" s="246"/>
      <c r="P1489" s="246"/>
      <c r="Q1489" s="246"/>
      <c r="R1489" s="246"/>
      <c r="S1489" s="246"/>
      <c r="T1489" s="247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/>
      <c r="AT1489" s="248" t="s">
        <v>196</v>
      </c>
      <c r="AU1489" s="248" t="s">
        <v>86</v>
      </c>
      <c r="AV1489" s="13" t="s">
        <v>86</v>
      </c>
      <c r="AW1489" s="13" t="s">
        <v>32</v>
      </c>
      <c r="AX1489" s="13" t="s">
        <v>76</v>
      </c>
      <c r="AY1489" s="248" t="s">
        <v>116</v>
      </c>
    </row>
    <row r="1490" s="14" customFormat="1">
      <c r="A1490" s="14"/>
      <c r="B1490" s="249"/>
      <c r="C1490" s="250"/>
      <c r="D1490" s="239" t="s">
        <v>196</v>
      </c>
      <c r="E1490" s="251" t="s">
        <v>1</v>
      </c>
      <c r="F1490" s="252" t="s">
        <v>201</v>
      </c>
      <c r="G1490" s="250"/>
      <c r="H1490" s="253">
        <v>312.69799999999998</v>
      </c>
      <c r="I1490" s="254"/>
      <c r="J1490" s="250"/>
      <c r="K1490" s="250"/>
      <c r="L1490" s="255"/>
      <c r="M1490" s="256"/>
      <c r="N1490" s="257"/>
      <c r="O1490" s="257"/>
      <c r="P1490" s="257"/>
      <c r="Q1490" s="257"/>
      <c r="R1490" s="257"/>
      <c r="S1490" s="257"/>
      <c r="T1490" s="258"/>
      <c r="U1490" s="14"/>
      <c r="V1490" s="14"/>
      <c r="W1490" s="14"/>
      <c r="X1490" s="14"/>
      <c r="Y1490" s="14"/>
      <c r="Z1490" s="14"/>
      <c r="AA1490" s="14"/>
      <c r="AB1490" s="14"/>
      <c r="AC1490" s="14"/>
      <c r="AD1490" s="14"/>
      <c r="AE1490" s="14"/>
      <c r="AT1490" s="259" t="s">
        <v>196</v>
      </c>
      <c r="AU1490" s="259" t="s">
        <v>86</v>
      </c>
      <c r="AV1490" s="14" t="s">
        <v>126</v>
      </c>
      <c r="AW1490" s="14" t="s">
        <v>32</v>
      </c>
      <c r="AX1490" s="14" t="s">
        <v>81</v>
      </c>
      <c r="AY1490" s="259" t="s">
        <v>116</v>
      </c>
    </row>
    <row r="1491" s="2" customFormat="1" ht="24.15" customHeight="1">
      <c r="A1491" s="38"/>
      <c r="B1491" s="39"/>
      <c r="C1491" s="216" t="s">
        <v>1789</v>
      </c>
      <c r="D1491" s="216" t="s">
        <v>120</v>
      </c>
      <c r="E1491" s="217" t="s">
        <v>1790</v>
      </c>
      <c r="F1491" s="218" t="s">
        <v>1791</v>
      </c>
      <c r="G1491" s="219" t="s">
        <v>262</v>
      </c>
      <c r="H1491" s="220">
        <v>227.31999999999999</v>
      </c>
      <c r="I1491" s="221"/>
      <c r="J1491" s="222">
        <f>ROUND(I1491*H1491,2)</f>
        <v>0</v>
      </c>
      <c r="K1491" s="223"/>
      <c r="L1491" s="44"/>
      <c r="M1491" s="224" t="s">
        <v>1</v>
      </c>
      <c r="N1491" s="225" t="s">
        <v>41</v>
      </c>
      <c r="O1491" s="91"/>
      <c r="P1491" s="226">
        <f>O1491*H1491</f>
        <v>0</v>
      </c>
      <c r="Q1491" s="226">
        <v>0</v>
      </c>
      <c r="R1491" s="226">
        <f>Q1491*H1491</f>
        <v>0</v>
      </c>
      <c r="S1491" s="226">
        <v>0</v>
      </c>
      <c r="T1491" s="227">
        <f>S1491*H1491</f>
        <v>0</v>
      </c>
      <c r="U1491" s="38"/>
      <c r="V1491" s="38"/>
      <c r="W1491" s="38"/>
      <c r="X1491" s="38"/>
      <c r="Y1491" s="38"/>
      <c r="Z1491" s="38"/>
      <c r="AA1491" s="38"/>
      <c r="AB1491" s="38"/>
      <c r="AC1491" s="38"/>
      <c r="AD1491" s="38"/>
      <c r="AE1491" s="38"/>
      <c r="AR1491" s="228" t="s">
        <v>379</v>
      </c>
      <c r="AT1491" s="228" t="s">
        <v>120</v>
      </c>
      <c r="AU1491" s="228" t="s">
        <v>86</v>
      </c>
      <c r="AY1491" s="17" t="s">
        <v>116</v>
      </c>
      <c r="BE1491" s="229">
        <f>IF(N1491="základní",J1491,0)</f>
        <v>0</v>
      </c>
      <c r="BF1491" s="229">
        <f>IF(N1491="snížená",J1491,0)</f>
        <v>0</v>
      </c>
      <c r="BG1491" s="229">
        <f>IF(N1491="zákl. přenesená",J1491,0)</f>
        <v>0</v>
      </c>
      <c r="BH1491" s="229">
        <f>IF(N1491="sníž. přenesená",J1491,0)</f>
        <v>0</v>
      </c>
      <c r="BI1491" s="229">
        <f>IF(N1491="nulová",J1491,0)</f>
        <v>0</v>
      </c>
      <c r="BJ1491" s="17" t="s">
        <v>81</v>
      </c>
      <c r="BK1491" s="229">
        <f>ROUND(I1491*H1491,2)</f>
        <v>0</v>
      </c>
      <c r="BL1491" s="17" t="s">
        <v>379</v>
      </c>
      <c r="BM1491" s="228" t="s">
        <v>1792</v>
      </c>
    </row>
    <row r="1492" s="13" customFormat="1">
      <c r="A1492" s="13"/>
      <c r="B1492" s="237"/>
      <c r="C1492" s="238"/>
      <c r="D1492" s="239" t="s">
        <v>196</v>
      </c>
      <c r="E1492" s="240" t="s">
        <v>1</v>
      </c>
      <c r="F1492" s="241" t="s">
        <v>1793</v>
      </c>
      <c r="G1492" s="238"/>
      <c r="H1492" s="242">
        <v>227.31999999999999</v>
      </c>
      <c r="I1492" s="243"/>
      <c r="J1492" s="238"/>
      <c r="K1492" s="238"/>
      <c r="L1492" s="244"/>
      <c r="M1492" s="245"/>
      <c r="N1492" s="246"/>
      <c r="O1492" s="246"/>
      <c r="P1492" s="246"/>
      <c r="Q1492" s="246"/>
      <c r="R1492" s="246"/>
      <c r="S1492" s="246"/>
      <c r="T1492" s="247"/>
      <c r="U1492" s="13"/>
      <c r="V1492" s="13"/>
      <c r="W1492" s="13"/>
      <c r="X1492" s="13"/>
      <c r="Y1492" s="13"/>
      <c r="Z1492" s="13"/>
      <c r="AA1492" s="13"/>
      <c r="AB1492" s="13"/>
      <c r="AC1492" s="13"/>
      <c r="AD1492" s="13"/>
      <c r="AE1492" s="13"/>
      <c r="AT1492" s="248" t="s">
        <v>196</v>
      </c>
      <c r="AU1492" s="248" t="s">
        <v>86</v>
      </c>
      <c r="AV1492" s="13" t="s">
        <v>86</v>
      </c>
      <c r="AW1492" s="13" t="s">
        <v>32</v>
      </c>
      <c r="AX1492" s="13" t="s">
        <v>81</v>
      </c>
      <c r="AY1492" s="248" t="s">
        <v>116</v>
      </c>
    </row>
    <row r="1493" s="2" customFormat="1" ht="14.4" customHeight="1">
      <c r="A1493" s="38"/>
      <c r="B1493" s="39"/>
      <c r="C1493" s="271" t="s">
        <v>1794</v>
      </c>
      <c r="D1493" s="271" t="s">
        <v>1304</v>
      </c>
      <c r="E1493" s="272" t="s">
        <v>1795</v>
      </c>
      <c r="F1493" s="273" t="s">
        <v>1796</v>
      </c>
      <c r="G1493" s="274" t="s">
        <v>262</v>
      </c>
      <c r="H1493" s="275">
        <v>261.41800000000001</v>
      </c>
      <c r="I1493" s="276"/>
      <c r="J1493" s="277">
        <f>ROUND(I1493*H1493,2)</f>
        <v>0</v>
      </c>
      <c r="K1493" s="278"/>
      <c r="L1493" s="279"/>
      <c r="M1493" s="280" t="s">
        <v>1</v>
      </c>
      <c r="N1493" s="281" t="s">
        <v>41</v>
      </c>
      <c r="O1493" s="91"/>
      <c r="P1493" s="226">
        <f>O1493*H1493</f>
        <v>0</v>
      </c>
      <c r="Q1493" s="226">
        <v>0</v>
      </c>
      <c r="R1493" s="226">
        <f>Q1493*H1493</f>
        <v>0</v>
      </c>
      <c r="S1493" s="226">
        <v>0</v>
      </c>
      <c r="T1493" s="227">
        <f>S1493*H1493</f>
        <v>0</v>
      </c>
      <c r="U1493" s="38"/>
      <c r="V1493" s="38"/>
      <c r="W1493" s="38"/>
      <c r="X1493" s="38"/>
      <c r="Y1493" s="38"/>
      <c r="Z1493" s="38"/>
      <c r="AA1493" s="38"/>
      <c r="AB1493" s="38"/>
      <c r="AC1493" s="38"/>
      <c r="AD1493" s="38"/>
      <c r="AE1493" s="38"/>
      <c r="AR1493" s="228" t="s">
        <v>519</v>
      </c>
      <c r="AT1493" s="228" t="s">
        <v>1304</v>
      </c>
      <c r="AU1493" s="228" t="s">
        <v>86</v>
      </c>
      <c r="AY1493" s="17" t="s">
        <v>116</v>
      </c>
      <c r="BE1493" s="229">
        <f>IF(N1493="základní",J1493,0)</f>
        <v>0</v>
      </c>
      <c r="BF1493" s="229">
        <f>IF(N1493="snížená",J1493,0)</f>
        <v>0</v>
      </c>
      <c r="BG1493" s="229">
        <f>IF(N1493="zákl. přenesená",J1493,0)</f>
        <v>0</v>
      </c>
      <c r="BH1493" s="229">
        <f>IF(N1493="sníž. přenesená",J1493,0)</f>
        <v>0</v>
      </c>
      <c r="BI1493" s="229">
        <f>IF(N1493="nulová",J1493,0)</f>
        <v>0</v>
      </c>
      <c r="BJ1493" s="17" t="s">
        <v>81</v>
      </c>
      <c r="BK1493" s="229">
        <f>ROUND(I1493*H1493,2)</f>
        <v>0</v>
      </c>
      <c r="BL1493" s="17" t="s">
        <v>379</v>
      </c>
      <c r="BM1493" s="228" t="s">
        <v>1797</v>
      </c>
    </row>
    <row r="1494" s="13" customFormat="1">
      <c r="A1494" s="13"/>
      <c r="B1494" s="237"/>
      <c r="C1494" s="238"/>
      <c r="D1494" s="239" t="s">
        <v>196</v>
      </c>
      <c r="E1494" s="240" t="s">
        <v>1</v>
      </c>
      <c r="F1494" s="241" t="s">
        <v>1798</v>
      </c>
      <c r="G1494" s="238"/>
      <c r="H1494" s="242">
        <v>261.41800000000001</v>
      </c>
      <c r="I1494" s="243"/>
      <c r="J1494" s="238"/>
      <c r="K1494" s="238"/>
      <c r="L1494" s="244"/>
      <c r="M1494" s="245"/>
      <c r="N1494" s="246"/>
      <c r="O1494" s="246"/>
      <c r="P1494" s="246"/>
      <c r="Q1494" s="246"/>
      <c r="R1494" s="246"/>
      <c r="S1494" s="246"/>
      <c r="T1494" s="247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T1494" s="248" t="s">
        <v>196</v>
      </c>
      <c r="AU1494" s="248" t="s">
        <v>86</v>
      </c>
      <c r="AV1494" s="13" t="s">
        <v>86</v>
      </c>
      <c r="AW1494" s="13" t="s">
        <v>32</v>
      </c>
      <c r="AX1494" s="13" t="s">
        <v>81</v>
      </c>
      <c r="AY1494" s="248" t="s">
        <v>116</v>
      </c>
    </row>
    <row r="1495" s="2" customFormat="1" ht="24.15" customHeight="1">
      <c r="A1495" s="38"/>
      <c r="B1495" s="39"/>
      <c r="C1495" s="216" t="s">
        <v>1799</v>
      </c>
      <c r="D1495" s="216" t="s">
        <v>120</v>
      </c>
      <c r="E1495" s="217" t="s">
        <v>1800</v>
      </c>
      <c r="F1495" s="218" t="s">
        <v>1801</v>
      </c>
      <c r="G1495" s="219" t="s">
        <v>1742</v>
      </c>
      <c r="H1495" s="282"/>
      <c r="I1495" s="221"/>
      <c r="J1495" s="222">
        <f>ROUND(I1495*H1495,2)</f>
        <v>0</v>
      </c>
      <c r="K1495" s="223"/>
      <c r="L1495" s="44"/>
      <c r="M1495" s="224" t="s">
        <v>1</v>
      </c>
      <c r="N1495" s="225" t="s">
        <v>41</v>
      </c>
      <c r="O1495" s="91"/>
      <c r="P1495" s="226">
        <f>O1495*H1495</f>
        <v>0</v>
      </c>
      <c r="Q1495" s="226">
        <v>0</v>
      </c>
      <c r="R1495" s="226">
        <f>Q1495*H1495</f>
        <v>0</v>
      </c>
      <c r="S1495" s="226">
        <v>0</v>
      </c>
      <c r="T1495" s="227">
        <f>S1495*H1495</f>
        <v>0</v>
      </c>
      <c r="U1495" s="38"/>
      <c r="V1495" s="38"/>
      <c r="W1495" s="38"/>
      <c r="X1495" s="38"/>
      <c r="Y1495" s="38"/>
      <c r="Z1495" s="38"/>
      <c r="AA1495" s="38"/>
      <c r="AB1495" s="38"/>
      <c r="AC1495" s="38"/>
      <c r="AD1495" s="38"/>
      <c r="AE1495" s="38"/>
      <c r="AR1495" s="228" t="s">
        <v>379</v>
      </c>
      <c r="AT1495" s="228" t="s">
        <v>120</v>
      </c>
      <c r="AU1495" s="228" t="s">
        <v>86</v>
      </c>
      <c r="AY1495" s="17" t="s">
        <v>116</v>
      </c>
      <c r="BE1495" s="229">
        <f>IF(N1495="základní",J1495,0)</f>
        <v>0</v>
      </c>
      <c r="BF1495" s="229">
        <f>IF(N1495="snížená",J1495,0)</f>
        <v>0</v>
      </c>
      <c r="BG1495" s="229">
        <f>IF(N1495="zákl. přenesená",J1495,0)</f>
        <v>0</v>
      </c>
      <c r="BH1495" s="229">
        <f>IF(N1495="sníž. přenesená",J1495,0)</f>
        <v>0</v>
      </c>
      <c r="BI1495" s="229">
        <f>IF(N1495="nulová",J1495,0)</f>
        <v>0</v>
      </c>
      <c r="BJ1495" s="17" t="s">
        <v>81</v>
      </c>
      <c r="BK1495" s="229">
        <f>ROUND(I1495*H1495,2)</f>
        <v>0</v>
      </c>
      <c r="BL1495" s="17" t="s">
        <v>379</v>
      </c>
      <c r="BM1495" s="228" t="s">
        <v>1802</v>
      </c>
    </row>
    <row r="1496" s="12" customFormat="1" ht="22.8" customHeight="1">
      <c r="A1496" s="12"/>
      <c r="B1496" s="200"/>
      <c r="C1496" s="201"/>
      <c r="D1496" s="202" t="s">
        <v>75</v>
      </c>
      <c r="E1496" s="214" t="s">
        <v>1803</v>
      </c>
      <c r="F1496" s="214" t="s">
        <v>1804</v>
      </c>
      <c r="G1496" s="201"/>
      <c r="H1496" s="201"/>
      <c r="I1496" s="204"/>
      <c r="J1496" s="215">
        <f>BK1496</f>
        <v>0</v>
      </c>
      <c r="K1496" s="201"/>
      <c r="L1496" s="206"/>
      <c r="M1496" s="207"/>
      <c r="N1496" s="208"/>
      <c r="O1496" s="208"/>
      <c r="P1496" s="209">
        <f>SUM(P1497:P1565)</f>
        <v>0</v>
      </c>
      <c r="Q1496" s="208"/>
      <c r="R1496" s="209">
        <f>SUM(R1497:R1565)</f>
        <v>15.926234059999999</v>
      </c>
      <c r="S1496" s="208"/>
      <c r="T1496" s="210">
        <f>SUM(T1497:T1565)</f>
        <v>0</v>
      </c>
      <c r="U1496" s="12"/>
      <c r="V1496" s="12"/>
      <c r="W1496" s="12"/>
      <c r="X1496" s="12"/>
      <c r="Y1496" s="12"/>
      <c r="Z1496" s="12"/>
      <c r="AA1496" s="12"/>
      <c r="AB1496" s="12"/>
      <c r="AC1496" s="12"/>
      <c r="AD1496" s="12"/>
      <c r="AE1496" s="12"/>
      <c r="AR1496" s="211" t="s">
        <v>86</v>
      </c>
      <c r="AT1496" s="212" t="s">
        <v>75</v>
      </c>
      <c r="AU1496" s="212" t="s">
        <v>81</v>
      </c>
      <c r="AY1496" s="211" t="s">
        <v>116</v>
      </c>
      <c r="BK1496" s="213">
        <f>SUM(BK1497:BK1565)</f>
        <v>0</v>
      </c>
    </row>
    <row r="1497" s="2" customFormat="1" ht="24.15" customHeight="1">
      <c r="A1497" s="38"/>
      <c r="B1497" s="39"/>
      <c r="C1497" s="216" t="s">
        <v>1805</v>
      </c>
      <c r="D1497" s="216" t="s">
        <v>120</v>
      </c>
      <c r="E1497" s="217" t="s">
        <v>1806</v>
      </c>
      <c r="F1497" s="218" t="s">
        <v>1807</v>
      </c>
      <c r="G1497" s="219" t="s">
        <v>262</v>
      </c>
      <c r="H1497" s="220">
        <v>1185</v>
      </c>
      <c r="I1497" s="221"/>
      <c r="J1497" s="222">
        <f>ROUND(I1497*H1497,2)</f>
        <v>0</v>
      </c>
      <c r="K1497" s="223"/>
      <c r="L1497" s="44"/>
      <c r="M1497" s="224" t="s">
        <v>1</v>
      </c>
      <c r="N1497" s="225" t="s">
        <v>41</v>
      </c>
      <c r="O1497" s="91"/>
      <c r="P1497" s="226">
        <f>O1497*H1497</f>
        <v>0</v>
      </c>
      <c r="Q1497" s="226">
        <v>0</v>
      </c>
      <c r="R1497" s="226">
        <f>Q1497*H1497</f>
        <v>0</v>
      </c>
      <c r="S1497" s="226">
        <v>0</v>
      </c>
      <c r="T1497" s="227">
        <f>S1497*H1497</f>
        <v>0</v>
      </c>
      <c r="U1497" s="38"/>
      <c r="V1497" s="38"/>
      <c r="W1497" s="38"/>
      <c r="X1497" s="38"/>
      <c r="Y1497" s="38"/>
      <c r="Z1497" s="38"/>
      <c r="AA1497" s="38"/>
      <c r="AB1497" s="38"/>
      <c r="AC1497" s="38"/>
      <c r="AD1497" s="38"/>
      <c r="AE1497" s="38"/>
      <c r="AR1497" s="228" t="s">
        <v>379</v>
      </c>
      <c r="AT1497" s="228" t="s">
        <v>120</v>
      </c>
      <c r="AU1497" s="228" t="s">
        <v>86</v>
      </c>
      <c r="AY1497" s="17" t="s">
        <v>116</v>
      </c>
      <c r="BE1497" s="229">
        <f>IF(N1497="základní",J1497,0)</f>
        <v>0</v>
      </c>
      <c r="BF1497" s="229">
        <f>IF(N1497="snížená",J1497,0)</f>
        <v>0</v>
      </c>
      <c r="BG1497" s="229">
        <f>IF(N1497="zákl. přenesená",J1497,0)</f>
        <v>0</v>
      </c>
      <c r="BH1497" s="229">
        <f>IF(N1497="sníž. přenesená",J1497,0)</f>
        <v>0</v>
      </c>
      <c r="BI1497" s="229">
        <f>IF(N1497="nulová",J1497,0)</f>
        <v>0</v>
      </c>
      <c r="BJ1497" s="17" t="s">
        <v>81</v>
      </c>
      <c r="BK1497" s="229">
        <f>ROUND(I1497*H1497,2)</f>
        <v>0</v>
      </c>
      <c r="BL1497" s="17" t="s">
        <v>379</v>
      </c>
      <c r="BM1497" s="228" t="s">
        <v>1808</v>
      </c>
    </row>
    <row r="1498" s="13" customFormat="1">
      <c r="A1498" s="13"/>
      <c r="B1498" s="237"/>
      <c r="C1498" s="238"/>
      <c r="D1498" s="239" t="s">
        <v>196</v>
      </c>
      <c r="E1498" s="240" t="s">
        <v>1</v>
      </c>
      <c r="F1498" s="241" t="s">
        <v>1809</v>
      </c>
      <c r="G1498" s="238"/>
      <c r="H1498" s="242">
        <v>70.700000000000003</v>
      </c>
      <c r="I1498" s="243"/>
      <c r="J1498" s="238"/>
      <c r="K1498" s="238"/>
      <c r="L1498" s="244"/>
      <c r="M1498" s="245"/>
      <c r="N1498" s="246"/>
      <c r="O1498" s="246"/>
      <c r="P1498" s="246"/>
      <c r="Q1498" s="246"/>
      <c r="R1498" s="246"/>
      <c r="S1498" s="246"/>
      <c r="T1498" s="247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T1498" s="248" t="s">
        <v>196</v>
      </c>
      <c r="AU1498" s="248" t="s">
        <v>86</v>
      </c>
      <c r="AV1498" s="13" t="s">
        <v>86</v>
      </c>
      <c r="AW1498" s="13" t="s">
        <v>32</v>
      </c>
      <c r="AX1498" s="13" t="s">
        <v>76</v>
      </c>
      <c r="AY1498" s="248" t="s">
        <v>116</v>
      </c>
    </row>
    <row r="1499" s="15" customFormat="1">
      <c r="A1499" s="15"/>
      <c r="B1499" s="260"/>
      <c r="C1499" s="261"/>
      <c r="D1499" s="239" t="s">
        <v>196</v>
      </c>
      <c r="E1499" s="262" t="s">
        <v>1</v>
      </c>
      <c r="F1499" s="263" t="s">
        <v>1810</v>
      </c>
      <c r="G1499" s="261"/>
      <c r="H1499" s="264">
        <v>70.700000000000003</v>
      </c>
      <c r="I1499" s="265"/>
      <c r="J1499" s="261"/>
      <c r="K1499" s="261"/>
      <c r="L1499" s="266"/>
      <c r="M1499" s="267"/>
      <c r="N1499" s="268"/>
      <c r="O1499" s="268"/>
      <c r="P1499" s="268"/>
      <c r="Q1499" s="268"/>
      <c r="R1499" s="268"/>
      <c r="S1499" s="268"/>
      <c r="T1499" s="269"/>
      <c r="U1499" s="15"/>
      <c r="V1499" s="15"/>
      <c r="W1499" s="15"/>
      <c r="X1499" s="15"/>
      <c r="Y1499" s="15"/>
      <c r="Z1499" s="15"/>
      <c r="AA1499" s="15"/>
      <c r="AB1499" s="15"/>
      <c r="AC1499" s="15"/>
      <c r="AD1499" s="15"/>
      <c r="AE1499" s="15"/>
      <c r="AT1499" s="270" t="s">
        <v>196</v>
      </c>
      <c r="AU1499" s="270" t="s">
        <v>86</v>
      </c>
      <c r="AV1499" s="15" t="s">
        <v>119</v>
      </c>
      <c r="AW1499" s="15" t="s">
        <v>32</v>
      </c>
      <c r="AX1499" s="15" t="s">
        <v>76</v>
      </c>
      <c r="AY1499" s="270" t="s">
        <v>116</v>
      </c>
    </row>
    <row r="1500" s="13" customFormat="1">
      <c r="A1500" s="13"/>
      <c r="B1500" s="237"/>
      <c r="C1500" s="238"/>
      <c r="D1500" s="239" t="s">
        <v>196</v>
      </c>
      <c r="E1500" s="240" t="s">
        <v>1</v>
      </c>
      <c r="F1500" s="241" t="s">
        <v>1811</v>
      </c>
      <c r="G1500" s="238"/>
      <c r="H1500" s="242">
        <v>54</v>
      </c>
      <c r="I1500" s="243"/>
      <c r="J1500" s="238"/>
      <c r="K1500" s="238"/>
      <c r="L1500" s="244"/>
      <c r="M1500" s="245"/>
      <c r="N1500" s="246"/>
      <c r="O1500" s="246"/>
      <c r="P1500" s="246"/>
      <c r="Q1500" s="246"/>
      <c r="R1500" s="246"/>
      <c r="S1500" s="246"/>
      <c r="T1500" s="247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T1500" s="248" t="s">
        <v>196</v>
      </c>
      <c r="AU1500" s="248" t="s">
        <v>86</v>
      </c>
      <c r="AV1500" s="13" t="s">
        <v>86</v>
      </c>
      <c r="AW1500" s="13" t="s">
        <v>32</v>
      </c>
      <c r="AX1500" s="13" t="s">
        <v>76</v>
      </c>
      <c r="AY1500" s="248" t="s">
        <v>116</v>
      </c>
    </row>
    <row r="1501" s="15" customFormat="1">
      <c r="A1501" s="15"/>
      <c r="B1501" s="260"/>
      <c r="C1501" s="261"/>
      <c r="D1501" s="239" t="s">
        <v>196</v>
      </c>
      <c r="E1501" s="262" t="s">
        <v>1</v>
      </c>
      <c r="F1501" s="263" t="s">
        <v>1812</v>
      </c>
      <c r="G1501" s="261"/>
      <c r="H1501" s="264">
        <v>54</v>
      </c>
      <c r="I1501" s="265"/>
      <c r="J1501" s="261"/>
      <c r="K1501" s="261"/>
      <c r="L1501" s="266"/>
      <c r="M1501" s="267"/>
      <c r="N1501" s="268"/>
      <c r="O1501" s="268"/>
      <c r="P1501" s="268"/>
      <c r="Q1501" s="268"/>
      <c r="R1501" s="268"/>
      <c r="S1501" s="268"/>
      <c r="T1501" s="269"/>
      <c r="U1501" s="15"/>
      <c r="V1501" s="15"/>
      <c r="W1501" s="15"/>
      <c r="X1501" s="15"/>
      <c r="Y1501" s="15"/>
      <c r="Z1501" s="15"/>
      <c r="AA1501" s="15"/>
      <c r="AB1501" s="15"/>
      <c r="AC1501" s="15"/>
      <c r="AD1501" s="15"/>
      <c r="AE1501" s="15"/>
      <c r="AT1501" s="270" t="s">
        <v>196</v>
      </c>
      <c r="AU1501" s="270" t="s">
        <v>86</v>
      </c>
      <c r="AV1501" s="15" t="s">
        <v>119</v>
      </c>
      <c r="AW1501" s="15" t="s">
        <v>32</v>
      </c>
      <c r="AX1501" s="15" t="s">
        <v>76</v>
      </c>
      <c r="AY1501" s="270" t="s">
        <v>116</v>
      </c>
    </row>
    <row r="1502" s="13" customFormat="1">
      <c r="A1502" s="13"/>
      <c r="B1502" s="237"/>
      <c r="C1502" s="238"/>
      <c r="D1502" s="239" t="s">
        <v>196</v>
      </c>
      <c r="E1502" s="240" t="s">
        <v>1</v>
      </c>
      <c r="F1502" s="241" t="s">
        <v>1813</v>
      </c>
      <c r="G1502" s="238"/>
      <c r="H1502" s="242">
        <v>72.799999999999997</v>
      </c>
      <c r="I1502" s="243"/>
      <c r="J1502" s="238"/>
      <c r="K1502" s="238"/>
      <c r="L1502" s="244"/>
      <c r="M1502" s="245"/>
      <c r="N1502" s="246"/>
      <c r="O1502" s="246"/>
      <c r="P1502" s="246"/>
      <c r="Q1502" s="246"/>
      <c r="R1502" s="246"/>
      <c r="S1502" s="246"/>
      <c r="T1502" s="247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T1502" s="248" t="s">
        <v>196</v>
      </c>
      <c r="AU1502" s="248" t="s">
        <v>86</v>
      </c>
      <c r="AV1502" s="13" t="s">
        <v>86</v>
      </c>
      <c r="AW1502" s="13" t="s">
        <v>32</v>
      </c>
      <c r="AX1502" s="13" t="s">
        <v>76</v>
      </c>
      <c r="AY1502" s="248" t="s">
        <v>116</v>
      </c>
    </row>
    <row r="1503" s="15" customFormat="1">
      <c r="A1503" s="15"/>
      <c r="B1503" s="260"/>
      <c r="C1503" s="261"/>
      <c r="D1503" s="239" t="s">
        <v>196</v>
      </c>
      <c r="E1503" s="262" t="s">
        <v>1</v>
      </c>
      <c r="F1503" s="263" t="s">
        <v>1814</v>
      </c>
      <c r="G1503" s="261"/>
      <c r="H1503" s="264">
        <v>72.799999999999997</v>
      </c>
      <c r="I1503" s="265"/>
      <c r="J1503" s="261"/>
      <c r="K1503" s="261"/>
      <c r="L1503" s="266"/>
      <c r="M1503" s="267"/>
      <c r="N1503" s="268"/>
      <c r="O1503" s="268"/>
      <c r="P1503" s="268"/>
      <c r="Q1503" s="268"/>
      <c r="R1503" s="268"/>
      <c r="S1503" s="268"/>
      <c r="T1503" s="269"/>
      <c r="U1503" s="15"/>
      <c r="V1503" s="15"/>
      <c r="W1503" s="15"/>
      <c r="X1503" s="15"/>
      <c r="Y1503" s="15"/>
      <c r="Z1503" s="15"/>
      <c r="AA1503" s="15"/>
      <c r="AB1503" s="15"/>
      <c r="AC1503" s="15"/>
      <c r="AD1503" s="15"/>
      <c r="AE1503" s="15"/>
      <c r="AT1503" s="270" t="s">
        <v>196</v>
      </c>
      <c r="AU1503" s="270" t="s">
        <v>86</v>
      </c>
      <c r="AV1503" s="15" t="s">
        <v>119</v>
      </c>
      <c r="AW1503" s="15" t="s">
        <v>32</v>
      </c>
      <c r="AX1503" s="15" t="s">
        <v>76</v>
      </c>
      <c r="AY1503" s="270" t="s">
        <v>116</v>
      </c>
    </row>
    <row r="1504" s="13" customFormat="1">
      <c r="A1504" s="13"/>
      <c r="B1504" s="237"/>
      <c r="C1504" s="238"/>
      <c r="D1504" s="239" t="s">
        <v>196</v>
      </c>
      <c r="E1504" s="240" t="s">
        <v>1</v>
      </c>
      <c r="F1504" s="241" t="s">
        <v>1815</v>
      </c>
      <c r="G1504" s="238"/>
      <c r="H1504" s="242">
        <v>12.5</v>
      </c>
      <c r="I1504" s="243"/>
      <c r="J1504" s="238"/>
      <c r="K1504" s="238"/>
      <c r="L1504" s="244"/>
      <c r="M1504" s="245"/>
      <c r="N1504" s="246"/>
      <c r="O1504" s="246"/>
      <c r="P1504" s="246"/>
      <c r="Q1504" s="246"/>
      <c r="R1504" s="246"/>
      <c r="S1504" s="246"/>
      <c r="T1504" s="247"/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13"/>
      <c r="AE1504" s="13"/>
      <c r="AT1504" s="248" t="s">
        <v>196</v>
      </c>
      <c r="AU1504" s="248" t="s">
        <v>86</v>
      </c>
      <c r="AV1504" s="13" t="s">
        <v>86</v>
      </c>
      <c r="AW1504" s="13" t="s">
        <v>32</v>
      </c>
      <c r="AX1504" s="13" t="s">
        <v>76</v>
      </c>
      <c r="AY1504" s="248" t="s">
        <v>116</v>
      </c>
    </row>
    <row r="1505" s="15" customFormat="1">
      <c r="A1505" s="15"/>
      <c r="B1505" s="260"/>
      <c r="C1505" s="261"/>
      <c r="D1505" s="239" t="s">
        <v>196</v>
      </c>
      <c r="E1505" s="262" t="s">
        <v>1</v>
      </c>
      <c r="F1505" s="263" t="s">
        <v>1816</v>
      </c>
      <c r="G1505" s="261"/>
      <c r="H1505" s="264">
        <v>12.5</v>
      </c>
      <c r="I1505" s="265"/>
      <c r="J1505" s="261"/>
      <c r="K1505" s="261"/>
      <c r="L1505" s="266"/>
      <c r="M1505" s="267"/>
      <c r="N1505" s="268"/>
      <c r="O1505" s="268"/>
      <c r="P1505" s="268"/>
      <c r="Q1505" s="268"/>
      <c r="R1505" s="268"/>
      <c r="S1505" s="268"/>
      <c r="T1505" s="269"/>
      <c r="U1505" s="15"/>
      <c r="V1505" s="15"/>
      <c r="W1505" s="15"/>
      <c r="X1505" s="15"/>
      <c r="Y1505" s="15"/>
      <c r="Z1505" s="15"/>
      <c r="AA1505" s="15"/>
      <c r="AB1505" s="15"/>
      <c r="AC1505" s="15"/>
      <c r="AD1505" s="15"/>
      <c r="AE1505" s="15"/>
      <c r="AT1505" s="270" t="s">
        <v>196</v>
      </c>
      <c r="AU1505" s="270" t="s">
        <v>86</v>
      </c>
      <c r="AV1505" s="15" t="s">
        <v>119</v>
      </c>
      <c r="AW1505" s="15" t="s">
        <v>32</v>
      </c>
      <c r="AX1505" s="15" t="s">
        <v>76</v>
      </c>
      <c r="AY1505" s="270" t="s">
        <v>116</v>
      </c>
    </row>
    <row r="1506" s="13" customFormat="1">
      <c r="A1506" s="13"/>
      <c r="B1506" s="237"/>
      <c r="C1506" s="238"/>
      <c r="D1506" s="239" t="s">
        <v>196</v>
      </c>
      <c r="E1506" s="240" t="s">
        <v>1</v>
      </c>
      <c r="F1506" s="241" t="s">
        <v>1817</v>
      </c>
      <c r="G1506" s="238"/>
      <c r="H1506" s="242">
        <v>35</v>
      </c>
      <c r="I1506" s="243"/>
      <c r="J1506" s="238"/>
      <c r="K1506" s="238"/>
      <c r="L1506" s="244"/>
      <c r="M1506" s="245"/>
      <c r="N1506" s="246"/>
      <c r="O1506" s="246"/>
      <c r="P1506" s="246"/>
      <c r="Q1506" s="246"/>
      <c r="R1506" s="246"/>
      <c r="S1506" s="246"/>
      <c r="T1506" s="247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T1506" s="248" t="s">
        <v>196</v>
      </c>
      <c r="AU1506" s="248" t="s">
        <v>86</v>
      </c>
      <c r="AV1506" s="13" t="s">
        <v>86</v>
      </c>
      <c r="AW1506" s="13" t="s">
        <v>32</v>
      </c>
      <c r="AX1506" s="13" t="s">
        <v>76</v>
      </c>
      <c r="AY1506" s="248" t="s">
        <v>116</v>
      </c>
    </row>
    <row r="1507" s="13" customFormat="1">
      <c r="A1507" s="13"/>
      <c r="B1507" s="237"/>
      <c r="C1507" s="238"/>
      <c r="D1507" s="239" t="s">
        <v>196</v>
      </c>
      <c r="E1507" s="240" t="s">
        <v>1</v>
      </c>
      <c r="F1507" s="241" t="s">
        <v>1818</v>
      </c>
      <c r="G1507" s="238"/>
      <c r="H1507" s="242">
        <v>131.80000000000001</v>
      </c>
      <c r="I1507" s="243"/>
      <c r="J1507" s="238"/>
      <c r="K1507" s="238"/>
      <c r="L1507" s="244"/>
      <c r="M1507" s="245"/>
      <c r="N1507" s="246"/>
      <c r="O1507" s="246"/>
      <c r="P1507" s="246"/>
      <c r="Q1507" s="246"/>
      <c r="R1507" s="246"/>
      <c r="S1507" s="246"/>
      <c r="T1507" s="247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T1507" s="248" t="s">
        <v>196</v>
      </c>
      <c r="AU1507" s="248" t="s">
        <v>86</v>
      </c>
      <c r="AV1507" s="13" t="s">
        <v>86</v>
      </c>
      <c r="AW1507" s="13" t="s">
        <v>32</v>
      </c>
      <c r="AX1507" s="13" t="s">
        <v>76</v>
      </c>
      <c r="AY1507" s="248" t="s">
        <v>116</v>
      </c>
    </row>
    <row r="1508" s="13" customFormat="1">
      <c r="A1508" s="13"/>
      <c r="B1508" s="237"/>
      <c r="C1508" s="238"/>
      <c r="D1508" s="239" t="s">
        <v>196</v>
      </c>
      <c r="E1508" s="240" t="s">
        <v>1</v>
      </c>
      <c r="F1508" s="241" t="s">
        <v>1819</v>
      </c>
      <c r="G1508" s="238"/>
      <c r="H1508" s="242">
        <v>21.600000000000001</v>
      </c>
      <c r="I1508" s="243"/>
      <c r="J1508" s="238"/>
      <c r="K1508" s="238"/>
      <c r="L1508" s="244"/>
      <c r="M1508" s="245"/>
      <c r="N1508" s="246"/>
      <c r="O1508" s="246"/>
      <c r="P1508" s="246"/>
      <c r="Q1508" s="246"/>
      <c r="R1508" s="246"/>
      <c r="S1508" s="246"/>
      <c r="T1508" s="247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13"/>
      <c r="AE1508" s="13"/>
      <c r="AT1508" s="248" t="s">
        <v>196</v>
      </c>
      <c r="AU1508" s="248" t="s">
        <v>86</v>
      </c>
      <c r="AV1508" s="13" t="s">
        <v>86</v>
      </c>
      <c r="AW1508" s="13" t="s">
        <v>32</v>
      </c>
      <c r="AX1508" s="13" t="s">
        <v>76</v>
      </c>
      <c r="AY1508" s="248" t="s">
        <v>116</v>
      </c>
    </row>
    <row r="1509" s="13" customFormat="1">
      <c r="A1509" s="13"/>
      <c r="B1509" s="237"/>
      <c r="C1509" s="238"/>
      <c r="D1509" s="239" t="s">
        <v>196</v>
      </c>
      <c r="E1509" s="240" t="s">
        <v>1</v>
      </c>
      <c r="F1509" s="241" t="s">
        <v>1820</v>
      </c>
      <c r="G1509" s="238"/>
      <c r="H1509" s="242">
        <v>35.100000000000001</v>
      </c>
      <c r="I1509" s="243"/>
      <c r="J1509" s="238"/>
      <c r="K1509" s="238"/>
      <c r="L1509" s="244"/>
      <c r="M1509" s="245"/>
      <c r="N1509" s="246"/>
      <c r="O1509" s="246"/>
      <c r="P1509" s="246"/>
      <c r="Q1509" s="246"/>
      <c r="R1509" s="246"/>
      <c r="S1509" s="246"/>
      <c r="T1509" s="247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T1509" s="248" t="s">
        <v>196</v>
      </c>
      <c r="AU1509" s="248" t="s">
        <v>86</v>
      </c>
      <c r="AV1509" s="13" t="s">
        <v>86</v>
      </c>
      <c r="AW1509" s="13" t="s">
        <v>32</v>
      </c>
      <c r="AX1509" s="13" t="s">
        <v>76</v>
      </c>
      <c r="AY1509" s="248" t="s">
        <v>116</v>
      </c>
    </row>
    <row r="1510" s="13" customFormat="1">
      <c r="A1510" s="13"/>
      <c r="B1510" s="237"/>
      <c r="C1510" s="238"/>
      <c r="D1510" s="239" t="s">
        <v>196</v>
      </c>
      <c r="E1510" s="240" t="s">
        <v>1</v>
      </c>
      <c r="F1510" s="241" t="s">
        <v>1821</v>
      </c>
      <c r="G1510" s="238"/>
      <c r="H1510" s="242">
        <v>131.80000000000001</v>
      </c>
      <c r="I1510" s="243"/>
      <c r="J1510" s="238"/>
      <c r="K1510" s="238"/>
      <c r="L1510" s="244"/>
      <c r="M1510" s="245"/>
      <c r="N1510" s="246"/>
      <c r="O1510" s="246"/>
      <c r="P1510" s="246"/>
      <c r="Q1510" s="246"/>
      <c r="R1510" s="246"/>
      <c r="S1510" s="246"/>
      <c r="T1510" s="247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T1510" s="248" t="s">
        <v>196</v>
      </c>
      <c r="AU1510" s="248" t="s">
        <v>86</v>
      </c>
      <c r="AV1510" s="13" t="s">
        <v>86</v>
      </c>
      <c r="AW1510" s="13" t="s">
        <v>32</v>
      </c>
      <c r="AX1510" s="13" t="s">
        <v>76</v>
      </c>
      <c r="AY1510" s="248" t="s">
        <v>116</v>
      </c>
    </row>
    <row r="1511" s="13" customFormat="1">
      <c r="A1511" s="13"/>
      <c r="B1511" s="237"/>
      <c r="C1511" s="238"/>
      <c r="D1511" s="239" t="s">
        <v>196</v>
      </c>
      <c r="E1511" s="240" t="s">
        <v>1</v>
      </c>
      <c r="F1511" s="241" t="s">
        <v>1822</v>
      </c>
      <c r="G1511" s="238"/>
      <c r="H1511" s="242">
        <v>21.600000000000001</v>
      </c>
      <c r="I1511" s="243"/>
      <c r="J1511" s="238"/>
      <c r="K1511" s="238"/>
      <c r="L1511" s="244"/>
      <c r="M1511" s="245"/>
      <c r="N1511" s="246"/>
      <c r="O1511" s="246"/>
      <c r="P1511" s="246"/>
      <c r="Q1511" s="246"/>
      <c r="R1511" s="246"/>
      <c r="S1511" s="246"/>
      <c r="T1511" s="247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T1511" s="248" t="s">
        <v>196</v>
      </c>
      <c r="AU1511" s="248" t="s">
        <v>86</v>
      </c>
      <c r="AV1511" s="13" t="s">
        <v>86</v>
      </c>
      <c r="AW1511" s="13" t="s">
        <v>32</v>
      </c>
      <c r="AX1511" s="13" t="s">
        <v>76</v>
      </c>
      <c r="AY1511" s="248" t="s">
        <v>116</v>
      </c>
    </row>
    <row r="1512" s="13" customFormat="1">
      <c r="A1512" s="13"/>
      <c r="B1512" s="237"/>
      <c r="C1512" s="238"/>
      <c r="D1512" s="239" t="s">
        <v>196</v>
      </c>
      <c r="E1512" s="240" t="s">
        <v>1</v>
      </c>
      <c r="F1512" s="241" t="s">
        <v>1823</v>
      </c>
      <c r="G1512" s="238"/>
      <c r="H1512" s="242">
        <v>34.399999999999999</v>
      </c>
      <c r="I1512" s="243"/>
      <c r="J1512" s="238"/>
      <c r="K1512" s="238"/>
      <c r="L1512" s="244"/>
      <c r="M1512" s="245"/>
      <c r="N1512" s="246"/>
      <c r="O1512" s="246"/>
      <c r="P1512" s="246"/>
      <c r="Q1512" s="246"/>
      <c r="R1512" s="246"/>
      <c r="S1512" s="246"/>
      <c r="T1512" s="247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  <c r="AE1512" s="13"/>
      <c r="AT1512" s="248" t="s">
        <v>196</v>
      </c>
      <c r="AU1512" s="248" t="s">
        <v>86</v>
      </c>
      <c r="AV1512" s="13" t="s">
        <v>86</v>
      </c>
      <c r="AW1512" s="13" t="s">
        <v>32</v>
      </c>
      <c r="AX1512" s="13" t="s">
        <v>76</v>
      </c>
      <c r="AY1512" s="248" t="s">
        <v>116</v>
      </c>
    </row>
    <row r="1513" s="13" customFormat="1">
      <c r="A1513" s="13"/>
      <c r="B1513" s="237"/>
      <c r="C1513" s="238"/>
      <c r="D1513" s="239" t="s">
        <v>196</v>
      </c>
      <c r="E1513" s="240" t="s">
        <v>1</v>
      </c>
      <c r="F1513" s="241" t="s">
        <v>1824</v>
      </c>
      <c r="G1513" s="238"/>
      <c r="H1513" s="242">
        <v>63</v>
      </c>
      <c r="I1513" s="243"/>
      <c r="J1513" s="238"/>
      <c r="K1513" s="238"/>
      <c r="L1513" s="244"/>
      <c r="M1513" s="245"/>
      <c r="N1513" s="246"/>
      <c r="O1513" s="246"/>
      <c r="P1513" s="246"/>
      <c r="Q1513" s="246"/>
      <c r="R1513" s="246"/>
      <c r="S1513" s="246"/>
      <c r="T1513" s="247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/>
      <c r="AT1513" s="248" t="s">
        <v>196</v>
      </c>
      <c r="AU1513" s="248" t="s">
        <v>86</v>
      </c>
      <c r="AV1513" s="13" t="s">
        <v>86</v>
      </c>
      <c r="AW1513" s="13" t="s">
        <v>32</v>
      </c>
      <c r="AX1513" s="13" t="s">
        <v>76</v>
      </c>
      <c r="AY1513" s="248" t="s">
        <v>116</v>
      </c>
    </row>
    <row r="1514" s="13" customFormat="1">
      <c r="A1514" s="13"/>
      <c r="B1514" s="237"/>
      <c r="C1514" s="238"/>
      <c r="D1514" s="239" t="s">
        <v>196</v>
      </c>
      <c r="E1514" s="240" t="s">
        <v>1</v>
      </c>
      <c r="F1514" s="241" t="s">
        <v>1825</v>
      </c>
      <c r="G1514" s="238"/>
      <c r="H1514" s="242">
        <v>13.199999999999999</v>
      </c>
      <c r="I1514" s="243"/>
      <c r="J1514" s="238"/>
      <c r="K1514" s="238"/>
      <c r="L1514" s="244"/>
      <c r="M1514" s="245"/>
      <c r="N1514" s="246"/>
      <c r="O1514" s="246"/>
      <c r="P1514" s="246"/>
      <c r="Q1514" s="246"/>
      <c r="R1514" s="246"/>
      <c r="S1514" s="246"/>
      <c r="T1514" s="247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T1514" s="248" t="s">
        <v>196</v>
      </c>
      <c r="AU1514" s="248" t="s">
        <v>86</v>
      </c>
      <c r="AV1514" s="13" t="s">
        <v>86</v>
      </c>
      <c r="AW1514" s="13" t="s">
        <v>32</v>
      </c>
      <c r="AX1514" s="13" t="s">
        <v>76</v>
      </c>
      <c r="AY1514" s="248" t="s">
        <v>116</v>
      </c>
    </row>
    <row r="1515" s="15" customFormat="1">
      <c r="A1515" s="15"/>
      <c r="B1515" s="260"/>
      <c r="C1515" s="261"/>
      <c r="D1515" s="239" t="s">
        <v>196</v>
      </c>
      <c r="E1515" s="262" t="s">
        <v>1</v>
      </c>
      <c r="F1515" s="263" t="s">
        <v>400</v>
      </c>
      <c r="G1515" s="261"/>
      <c r="H1515" s="264">
        <v>487.5</v>
      </c>
      <c r="I1515" s="265"/>
      <c r="J1515" s="261"/>
      <c r="K1515" s="261"/>
      <c r="L1515" s="266"/>
      <c r="M1515" s="267"/>
      <c r="N1515" s="268"/>
      <c r="O1515" s="268"/>
      <c r="P1515" s="268"/>
      <c r="Q1515" s="268"/>
      <c r="R1515" s="268"/>
      <c r="S1515" s="268"/>
      <c r="T1515" s="269"/>
      <c r="U1515" s="15"/>
      <c r="V1515" s="15"/>
      <c r="W1515" s="15"/>
      <c r="X1515" s="15"/>
      <c r="Y1515" s="15"/>
      <c r="Z1515" s="15"/>
      <c r="AA1515" s="15"/>
      <c r="AB1515" s="15"/>
      <c r="AC1515" s="15"/>
      <c r="AD1515" s="15"/>
      <c r="AE1515" s="15"/>
      <c r="AT1515" s="270" t="s">
        <v>196</v>
      </c>
      <c r="AU1515" s="270" t="s">
        <v>86</v>
      </c>
      <c r="AV1515" s="15" t="s">
        <v>119</v>
      </c>
      <c r="AW1515" s="15" t="s">
        <v>32</v>
      </c>
      <c r="AX1515" s="15" t="s">
        <v>76</v>
      </c>
      <c r="AY1515" s="270" t="s">
        <v>116</v>
      </c>
    </row>
    <row r="1516" s="13" customFormat="1">
      <c r="A1516" s="13"/>
      <c r="B1516" s="237"/>
      <c r="C1516" s="238"/>
      <c r="D1516" s="239" t="s">
        <v>196</v>
      </c>
      <c r="E1516" s="240" t="s">
        <v>1</v>
      </c>
      <c r="F1516" s="241" t="s">
        <v>1826</v>
      </c>
      <c r="G1516" s="238"/>
      <c r="H1516" s="242">
        <v>487.5</v>
      </c>
      <c r="I1516" s="243"/>
      <c r="J1516" s="238"/>
      <c r="K1516" s="238"/>
      <c r="L1516" s="244"/>
      <c r="M1516" s="245"/>
      <c r="N1516" s="246"/>
      <c r="O1516" s="246"/>
      <c r="P1516" s="246"/>
      <c r="Q1516" s="246"/>
      <c r="R1516" s="246"/>
      <c r="S1516" s="246"/>
      <c r="T1516" s="247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T1516" s="248" t="s">
        <v>196</v>
      </c>
      <c r="AU1516" s="248" t="s">
        <v>86</v>
      </c>
      <c r="AV1516" s="13" t="s">
        <v>86</v>
      </c>
      <c r="AW1516" s="13" t="s">
        <v>32</v>
      </c>
      <c r="AX1516" s="13" t="s">
        <v>76</v>
      </c>
      <c r="AY1516" s="248" t="s">
        <v>116</v>
      </c>
    </row>
    <row r="1517" s="15" customFormat="1">
      <c r="A1517" s="15"/>
      <c r="B1517" s="260"/>
      <c r="C1517" s="261"/>
      <c r="D1517" s="239" t="s">
        <v>196</v>
      </c>
      <c r="E1517" s="262" t="s">
        <v>1</v>
      </c>
      <c r="F1517" s="263" t="s">
        <v>400</v>
      </c>
      <c r="G1517" s="261"/>
      <c r="H1517" s="264">
        <v>487.5</v>
      </c>
      <c r="I1517" s="265"/>
      <c r="J1517" s="261"/>
      <c r="K1517" s="261"/>
      <c r="L1517" s="266"/>
      <c r="M1517" s="267"/>
      <c r="N1517" s="268"/>
      <c r="O1517" s="268"/>
      <c r="P1517" s="268"/>
      <c r="Q1517" s="268"/>
      <c r="R1517" s="268"/>
      <c r="S1517" s="268"/>
      <c r="T1517" s="269"/>
      <c r="U1517" s="15"/>
      <c r="V1517" s="15"/>
      <c r="W1517" s="15"/>
      <c r="X1517" s="15"/>
      <c r="Y1517" s="15"/>
      <c r="Z1517" s="15"/>
      <c r="AA1517" s="15"/>
      <c r="AB1517" s="15"/>
      <c r="AC1517" s="15"/>
      <c r="AD1517" s="15"/>
      <c r="AE1517" s="15"/>
      <c r="AT1517" s="270" t="s">
        <v>196</v>
      </c>
      <c r="AU1517" s="270" t="s">
        <v>86</v>
      </c>
      <c r="AV1517" s="15" t="s">
        <v>119</v>
      </c>
      <c r="AW1517" s="15" t="s">
        <v>32</v>
      </c>
      <c r="AX1517" s="15" t="s">
        <v>76</v>
      </c>
      <c r="AY1517" s="270" t="s">
        <v>116</v>
      </c>
    </row>
    <row r="1518" s="14" customFormat="1">
      <c r="A1518" s="14"/>
      <c r="B1518" s="249"/>
      <c r="C1518" s="250"/>
      <c r="D1518" s="239" t="s">
        <v>196</v>
      </c>
      <c r="E1518" s="251" t="s">
        <v>1</v>
      </c>
      <c r="F1518" s="252" t="s">
        <v>201</v>
      </c>
      <c r="G1518" s="250"/>
      <c r="H1518" s="253">
        <v>1185</v>
      </c>
      <c r="I1518" s="254"/>
      <c r="J1518" s="250"/>
      <c r="K1518" s="250"/>
      <c r="L1518" s="255"/>
      <c r="M1518" s="256"/>
      <c r="N1518" s="257"/>
      <c r="O1518" s="257"/>
      <c r="P1518" s="257"/>
      <c r="Q1518" s="257"/>
      <c r="R1518" s="257"/>
      <c r="S1518" s="257"/>
      <c r="T1518" s="258"/>
      <c r="U1518" s="14"/>
      <c r="V1518" s="14"/>
      <c r="W1518" s="14"/>
      <c r="X1518" s="14"/>
      <c r="Y1518" s="14"/>
      <c r="Z1518" s="14"/>
      <c r="AA1518" s="14"/>
      <c r="AB1518" s="14"/>
      <c r="AC1518" s="14"/>
      <c r="AD1518" s="14"/>
      <c r="AE1518" s="14"/>
      <c r="AT1518" s="259" t="s">
        <v>196</v>
      </c>
      <c r="AU1518" s="259" t="s">
        <v>86</v>
      </c>
      <c r="AV1518" s="14" t="s">
        <v>126</v>
      </c>
      <c r="AW1518" s="14" t="s">
        <v>32</v>
      </c>
      <c r="AX1518" s="14" t="s">
        <v>81</v>
      </c>
      <c r="AY1518" s="259" t="s">
        <v>116</v>
      </c>
    </row>
    <row r="1519" s="2" customFormat="1" ht="14.4" customHeight="1">
      <c r="A1519" s="38"/>
      <c r="B1519" s="39"/>
      <c r="C1519" s="271" t="s">
        <v>1827</v>
      </c>
      <c r="D1519" s="271" t="s">
        <v>1304</v>
      </c>
      <c r="E1519" s="272" t="s">
        <v>1828</v>
      </c>
      <c r="F1519" s="273" t="s">
        <v>1829</v>
      </c>
      <c r="G1519" s="274" t="s">
        <v>262</v>
      </c>
      <c r="H1519" s="275">
        <v>127.194</v>
      </c>
      <c r="I1519" s="276"/>
      <c r="J1519" s="277">
        <f>ROUND(I1519*H1519,2)</f>
        <v>0</v>
      </c>
      <c r="K1519" s="278"/>
      <c r="L1519" s="279"/>
      <c r="M1519" s="280" t="s">
        <v>1</v>
      </c>
      <c r="N1519" s="281" t="s">
        <v>41</v>
      </c>
      <c r="O1519" s="91"/>
      <c r="P1519" s="226">
        <f>O1519*H1519</f>
        <v>0</v>
      </c>
      <c r="Q1519" s="226">
        <v>0</v>
      </c>
      <c r="R1519" s="226">
        <f>Q1519*H1519</f>
        <v>0</v>
      </c>
      <c r="S1519" s="226">
        <v>0</v>
      </c>
      <c r="T1519" s="227">
        <f>S1519*H1519</f>
        <v>0</v>
      </c>
      <c r="U1519" s="38"/>
      <c r="V1519" s="38"/>
      <c r="W1519" s="38"/>
      <c r="X1519" s="38"/>
      <c r="Y1519" s="38"/>
      <c r="Z1519" s="38"/>
      <c r="AA1519" s="38"/>
      <c r="AB1519" s="38"/>
      <c r="AC1519" s="38"/>
      <c r="AD1519" s="38"/>
      <c r="AE1519" s="38"/>
      <c r="AR1519" s="228" t="s">
        <v>519</v>
      </c>
      <c r="AT1519" s="228" t="s">
        <v>1304</v>
      </c>
      <c r="AU1519" s="228" t="s">
        <v>86</v>
      </c>
      <c r="AY1519" s="17" t="s">
        <v>116</v>
      </c>
      <c r="BE1519" s="229">
        <f>IF(N1519="základní",J1519,0)</f>
        <v>0</v>
      </c>
      <c r="BF1519" s="229">
        <f>IF(N1519="snížená",J1519,0)</f>
        <v>0</v>
      </c>
      <c r="BG1519" s="229">
        <f>IF(N1519="zákl. přenesená",J1519,0)</f>
        <v>0</v>
      </c>
      <c r="BH1519" s="229">
        <f>IF(N1519="sníž. přenesená",J1519,0)</f>
        <v>0</v>
      </c>
      <c r="BI1519" s="229">
        <f>IF(N1519="nulová",J1519,0)</f>
        <v>0</v>
      </c>
      <c r="BJ1519" s="17" t="s">
        <v>81</v>
      </c>
      <c r="BK1519" s="229">
        <f>ROUND(I1519*H1519,2)</f>
        <v>0</v>
      </c>
      <c r="BL1519" s="17" t="s">
        <v>379</v>
      </c>
      <c r="BM1519" s="228" t="s">
        <v>1830</v>
      </c>
    </row>
    <row r="1520" s="13" customFormat="1">
      <c r="A1520" s="13"/>
      <c r="B1520" s="237"/>
      <c r="C1520" s="238"/>
      <c r="D1520" s="239" t="s">
        <v>196</v>
      </c>
      <c r="E1520" s="240" t="s">
        <v>1</v>
      </c>
      <c r="F1520" s="241" t="s">
        <v>1831</v>
      </c>
      <c r="G1520" s="238"/>
      <c r="H1520" s="242">
        <v>127.194</v>
      </c>
      <c r="I1520" s="243"/>
      <c r="J1520" s="238"/>
      <c r="K1520" s="238"/>
      <c r="L1520" s="244"/>
      <c r="M1520" s="245"/>
      <c r="N1520" s="246"/>
      <c r="O1520" s="246"/>
      <c r="P1520" s="246"/>
      <c r="Q1520" s="246"/>
      <c r="R1520" s="246"/>
      <c r="S1520" s="246"/>
      <c r="T1520" s="247"/>
      <c r="U1520" s="13"/>
      <c r="V1520" s="13"/>
      <c r="W1520" s="13"/>
      <c r="X1520" s="13"/>
      <c r="Y1520" s="13"/>
      <c r="Z1520" s="13"/>
      <c r="AA1520" s="13"/>
      <c r="AB1520" s="13"/>
      <c r="AC1520" s="13"/>
      <c r="AD1520" s="13"/>
      <c r="AE1520" s="13"/>
      <c r="AT1520" s="248" t="s">
        <v>196</v>
      </c>
      <c r="AU1520" s="248" t="s">
        <v>86</v>
      </c>
      <c r="AV1520" s="13" t="s">
        <v>86</v>
      </c>
      <c r="AW1520" s="13" t="s">
        <v>32</v>
      </c>
      <c r="AX1520" s="13" t="s">
        <v>81</v>
      </c>
      <c r="AY1520" s="248" t="s">
        <v>116</v>
      </c>
    </row>
    <row r="1521" s="2" customFormat="1" ht="14.4" customHeight="1">
      <c r="A1521" s="38"/>
      <c r="B1521" s="39"/>
      <c r="C1521" s="271" t="s">
        <v>1832</v>
      </c>
      <c r="D1521" s="271" t="s">
        <v>1304</v>
      </c>
      <c r="E1521" s="272" t="s">
        <v>1833</v>
      </c>
      <c r="F1521" s="273" t="s">
        <v>1834</v>
      </c>
      <c r="G1521" s="274" t="s">
        <v>262</v>
      </c>
      <c r="H1521" s="275">
        <v>72.215999999999994</v>
      </c>
      <c r="I1521" s="276"/>
      <c r="J1521" s="277">
        <f>ROUND(I1521*H1521,2)</f>
        <v>0</v>
      </c>
      <c r="K1521" s="278"/>
      <c r="L1521" s="279"/>
      <c r="M1521" s="280" t="s">
        <v>1</v>
      </c>
      <c r="N1521" s="281" t="s">
        <v>41</v>
      </c>
      <c r="O1521" s="91"/>
      <c r="P1521" s="226">
        <f>O1521*H1521</f>
        <v>0</v>
      </c>
      <c r="Q1521" s="226">
        <v>0</v>
      </c>
      <c r="R1521" s="226">
        <f>Q1521*H1521</f>
        <v>0</v>
      </c>
      <c r="S1521" s="226">
        <v>0</v>
      </c>
      <c r="T1521" s="227">
        <f>S1521*H1521</f>
        <v>0</v>
      </c>
      <c r="U1521" s="38"/>
      <c r="V1521" s="38"/>
      <c r="W1521" s="38"/>
      <c r="X1521" s="38"/>
      <c r="Y1521" s="38"/>
      <c r="Z1521" s="38"/>
      <c r="AA1521" s="38"/>
      <c r="AB1521" s="38"/>
      <c r="AC1521" s="38"/>
      <c r="AD1521" s="38"/>
      <c r="AE1521" s="38"/>
      <c r="AR1521" s="228" t="s">
        <v>519</v>
      </c>
      <c r="AT1521" s="228" t="s">
        <v>1304</v>
      </c>
      <c r="AU1521" s="228" t="s">
        <v>86</v>
      </c>
      <c r="AY1521" s="17" t="s">
        <v>116</v>
      </c>
      <c r="BE1521" s="229">
        <f>IF(N1521="základní",J1521,0)</f>
        <v>0</v>
      </c>
      <c r="BF1521" s="229">
        <f>IF(N1521="snížená",J1521,0)</f>
        <v>0</v>
      </c>
      <c r="BG1521" s="229">
        <f>IF(N1521="zákl. přenesená",J1521,0)</f>
        <v>0</v>
      </c>
      <c r="BH1521" s="229">
        <f>IF(N1521="sníž. přenesená",J1521,0)</f>
        <v>0</v>
      </c>
      <c r="BI1521" s="229">
        <f>IF(N1521="nulová",J1521,0)</f>
        <v>0</v>
      </c>
      <c r="BJ1521" s="17" t="s">
        <v>81</v>
      </c>
      <c r="BK1521" s="229">
        <f>ROUND(I1521*H1521,2)</f>
        <v>0</v>
      </c>
      <c r="BL1521" s="17" t="s">
        <v>379</v>
      </c>
      <c r="BM1521" s="228" t="s">
        <v>1835</v>
      </c>
    </row>
    <row r="1522" s="13" customFormat="1">
      <c r="A1522" s="13"/>
      <c r="B1522" s="237"/>
      <c r="C1522" s="238"/>
      <c r="D1522" s="239" t="s">
        <v>196</v>
      </c>
      <c r="E1522" s="240" t="s">
        <v>1</v>
      </c>
      <c r="F1522" s="241" t="s">
        <v>1836</v>
      </c>
      <c r="G1522" s="238"/>
      <c r="H1522" s="242">
        <v>72.215999999999994</v>
      </c>
      <c r="I1522" s="243"/>
      <c r="J1522" s="238"/>
      <c r="K1522" s="238"/>
      <c r="L1522" s="244"/>
      <c r="M1522" s="245"/>
      <c r="N1522" s="246"/>
      <c r="O1522" s="246"/>
      <c r="P1522" s="246"/>
      <c r="Q1522" s="246"/>
      <c r="R1522" s="246"/>
      <c r="S1522" s="246"/>
      <c r="T1522" s="247"/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13"/>
      <c r="AE1522" s="13"/>
      <c r="AT1522" s="248" t="s">
        <v>196</v>
      </c>
      <c r="AU1522" s="248" t="s">
        <v>86</v>
      </c>
      <c r="AV1522" s="13" t="s">
        <v>86</v>
      </c>
      <c r="AW1522" s="13" t="s">
        <v>32</v>
      </c>
      <c r="AX1522" s="13" t="s">
        <v>81</v>
      </c>
      <c r="AY1522" s="248" t="s">
        <v>116</v>
      </c>
    </row>
    <row r="1523" s="2" customFormat="1" ht="14.4" customHeight="1">
      <c r="A1523" s="38"/>
      <c r="B1523" s="39"/>
      <c r="C1523" s="271" t="s">
        <v>1837</v>
      </c>
      <c r="D1523" s="271" t="s">
        <v>1304</v>
      </c>
      <c r="E1523" s="272" t="s">
        <v>1838</v>
      </c>
      <c r="F1523" s="273" t="s">
        <v>1839</v>
      </c>
      <c r="G1523" s="274" t="s">
        <v>262</v>
      </c>
      <c r="H1523" s="275">
        <v>12.75</v>
      </c>
      <c r="I1523" s="276"/>
      <c r="J1523" s="277">
        <f>ROUND(I1523*H1523,2)</f>
        <v>0</v>
      </c>
      <c r="K1523" s="278"/>
      <c r="L1523" s="279"/>
      <c r="M1523" s="280" t="s">
        <v>1</v>
      </c>
      <c r="N1523" s="281" t="s">
        <v>41</v>
      </c>
      <c r="O1523" s="91"/>
      <c r="P1523" s="226">
        <f>O1523*H1523</f>
        <v>0</v>
      </c>
      <c r="Q1523" s="226">
        <v>0</v>
      </c>
      <c r="R1523" s="226">
        <f>Q1523*H1523</f>
        <v>0</v>
      </c>
      <c r="S1523" s="226">
        <v>0</v>
      </c>
      <c r="T1523" s="227">
        <f>S1523*H1523</f>
        <v>0</v>
      </c>
      <c r="U1523" s="38"/>
      <c r="V1523" s="38"/>
      <c r="W1523" s="38"/>
      <c r="X1523" s="38"/>
      <c r="Y1523" s="38"/>
      <c r="Z1523" s="38"/>
      <c r="AA1523" s="38"/>
      <c r="AB1523" s="38"/>
      <c r="AC1523" s="38"/>
      <c r="AD1523" s="38"/>
      <c r="AE1523" s="38"/>
      <c r="AR1523" s="228" t="s">
        <v>519</v>
      </c>
      <c r="AT1523" s="228" t="s">
        <v>1304</v>
      </c>
      <c r="AU1523" s="228" t="s">
        <v>86</v>
      </c>
      <c r="AY1523" s="17" t="s">
        <v>116</v>
      </c>
      <c r="BE1523" s="229">
        <f>IF(N1523="základní",J1523,0)</f>
        <v>0</v>
      </c>
      <c r="BF1523" s="229">
        <f>IF(N1523="snížená",J1523,0)</f>
        <v>0</v>
      </c>
      <c r="BG1523" s="229">
        <f>IF(N1523="zákl. přenesená",J1523,0)</f>
        <v>0</v>
      </c>
      <c r="BH1523" s="229">
        <f>IF(N1523="sníž. přenesená",J1523,0)</f>
        <v>0</v>
      </c>
      <c r="BI1523" s="229">
        <f>IF(N1523="nulová",J1523,0)</f>
        <v>0</v>
      </c>
      <c r="BJ1523" s="17" t="s">
        <v>81</v>
      </c>
      <c r="BK1523" s="229">
        <f>ROUND(I1523*H1523,2)</f>
        <v>0</v>
      </c>
      <c r="BL1523" s="17" t="s">
        <v>379</v>
      </c>
      <c r="BM1523" s="228" t="s">
        <v>1840</v>
      </c>
    </row>
    <row r="1524" s="13" customFormat="1">
      <c r="A1524" s="13"/>
      <c r="B1524" s="237"/>
      <c r="C1524" s="238"/>
      <c r="D1524" s="239" t="s">
        <v>196</v>
      </c>
      <c r="E1524" s="240" t="s">
        <v>1</v>
      </c>
      <c r="F1524" s="241" t="s">
        <v>1841</v>
      </c>
      <c r="G1524" s="238"/>
      <c r="H1524" s="242">
        <v>12.75</v>
      </c>
      <c r="I1524" s="243"/>
      <c r="J1524" s="238"/>
      <c r="K1524" s="238"/>
      <c r="L1524" s="244"/>
      <c r="M1524" s="245"/>
      <c r="N1524" s="246"/>
      <c r="O1524" s="246"/>
      <c r="P1524" s="246"/>
      <c r="Q1524" s="246"/>
      <c r="R1524" s="246"/>
      <c r="S1524" s="246"/>
      <c r="T1524" s="247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T1524" s="248" t="s">
        <v>196</v>
      </c>
      <c r="AU1524" s="248" t="s">
        <v>86</v>
      </c>
      <c r="AV1524" s="13" t="s">
        <v>86</v>
      </c>
      <c r="AW1524" s="13" t="s">
        <v>32</v>
      </c>
      <c r="AX1524" s="13" t="s">
        <v>81</v>
      </c>
      <c r="AY1524" s="248" t="s">
        <v>116</v>
      </c>
    </row>
    <row r="1525" s="2" customFormat="1" ht="14.4" customHeight="1">
      <c r="A1525" s="38"/>
      <c r="B1525" s="39"/>
      <c r="C1525" s="271" t="s">
        <v>1842</v>
      </c>
      <c r="D1525" s="271" t="s">
        <v>1304</v>
      </c>
      <c r="E1525" s="272" t="s">
        <v>1843</v>
      </c>
      <c r="F1525" s="273" t="s">
        <v>1844</v>
      </c>
      <c r="G1525" s="274" t="s">
        <v>262</v>
      </c>
      <c r="H1525" s="275">
        <v>497.25</v>
      </c>
      <c r="I1525" s="276"/>
      <c r="J1525" s="277">
        <f>ROUND(I1525*H1525,2)</f>
        <v>0</v>
      </c>
      <c r="K1525" s="278"/>
      <c r="L1525" s="279"/>
      <c r="M1525" s="280" t="s">
        <v>1</v>
      </c>
      <c r="N1525" s="281" t="s">
        <v>41</v>
      </c>
      <c r="O1525" s="91"/>
      <c r="P1525" s="226">
        <f>O1525*H1525</f>
        <v>0</v>
      </c>
      <c r="Q1525" s="226">
        <v>0</v>
      </c>
      <c r="R1525" s="226">
        <f>Q1525*H1525</f>
        <v>0</v>
      </c>
      <c r="S1525" s="226">
        <v>0</v>
      </c>
      <c r="T1525" s="227">
        <f>S1525*H1525</f>
        <v>0</v>
      </c>
      <c r="U1525" s="38"/>
      <c r="V1525" s="38"/>
      <c r="W1525" s="38"/>
      <c r="X1525" s="38"/>
      <c r="Y1525" s="38"/>
      <c r="Z1525" s="38"/>
      <c r="AA1525" s="38"/>
      <c r="AB1525" s="38"/>
      <c r="AC1525" s="38"/>
      <c r="AD1525" s="38"/>
      <c r="AE1525" s="38"/>
      <c r="AR1525" s="228" t="s">
        <v>519</v>
      </c>
      <c r="AT1525" s="228" t="s">
        <v>1304</v>
      </c>
      <c r="AU1525" s="228" t="s">
        <v>86</v>
      </c>
      <c r="AY1525" s="17" t="s">
        <v>116</v>
      </c>
      <c r="BE1525" s="229">
        <f>IF(N1525="základní",J1525,0)</f>
        <v>0</v>
      </c>
      <c r="BF1525" s="229">
        <f>IF(N1525="snížená",J1525,0)</f>
        <v>0</v>
      </c>
      <c r="BG1525" s="229">
        <f>IF(N1525="zákl. přenesená",J1525,0)</f>
        <v>0</v>
      </c>
      <c r="BH1525" s="229">
        <f>IF(N1525="sníž. přenesená",J1525,0)</f>
        <v>0</v>
      </c>
      <c r="BI1525" s="229">
        <f>IF(N1525="nulová",J1525,0)</f>
        <v>0</v>
      </c>
      <c r="BJ1525" s="17" t="s">
        <v>81</v>
      </c>
      <c r="BK1525" s="229">
        <f>ROUND(I1525*H1525,2)</f>
        <v>0</v>
      </c>
      <c r="BL1525" s="17" t="s">
        <v>379</v>
      </c>
      <c r="BM1525" s="228" t="s">
        <v>1845</v>
      </c>
    </row>
    <row r="1526" s="13" customFormat="1">
      <c r="A1526" s="13"/>
      <c r="B1526" s="237"/>
      <c r="C1526" s="238"/>
      <c r="D1526" s="239" t="s">
        <v>196</v>
      </c>
      <c r="E1526" s="240" t="s">
        <v>1</v>
      </c>
      <c r="F1526" s="241" t="s">
        <v>1846</v>
      </c>
      <c r="G1526" s="238"/>
      <c r="H1526" s="242">
        <v>497.25</v>
      </c>
      <c r="I1526" s="243"/>
      <c r="J1526" s="238"/>
      <c r="K1526" s="238"/>
      <c r="L1526" s="244"/>
      <c r="M1526" s="245"/>
      <c r="N1526" s="246"/>
      <c r="O1526" s="246"/>
      <c r="P1526" s="246"/>
      <c r="Q1526" s="246"/>
      <c r="R1526" s="246"/>
      <c r="S1526" s="246"/>
      <c r="T1526" s="247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T1526" s="248" t="s">
        <v>196</v>
      </c>
      <c r="AU1526" s="248" t="s">
        <v>86</v>
      </c>
      <c r="AV1526" s="13" t="s">
        <v>86</v>
      </c>
      <c r="AW1526" s="13" t="s">
        <v>32</v>
      </c>
      <c r="AX1526" s="13" t="s">
        <v>81</v>
      </c>
      <c r="AY1526" s="248" t="s">
        <v>116</v>
      </c>
    </row>
    <row r="1527" s="2" customFormat="1" ht="24.15" customHeight="1">
      <c r="A1527" s="38"/>
      <c r="B1527" s="39"/>
      <c r="C1527" s="271" t="s">
        <v>1847</v>
      </c>
      <c r="D1527" s="271" t="s">
        <v>1304</v>
      </c>
      <c r="E1527" s="272" t="s">
        <v>1848</v>
      </c>
      <c r="F1527" s="273" t="s">
        <v>1849</v>
      </c>
      <c r="G1527" s="274" t="s">
        <v>262</v>
      </c>
      <c r="H1527" s="275">
        <v>497.25</v>
      </c>
      <c r="I1527" s="276"/>
      <c r="J1527" s="277">
        <f>ROUND(I1527*H1527,2)</f>
        <v>0</v>
      </c>
      <c r="K1527" s="278"/>
      <c r="L1527" s="279"/>
      <c r="M1527" s="280" t="s">
        <v>1</v>
      </c>
      <c r="N1527" s="281" t="s">
        <v>41</v>
      </c>
      <c r="O1527" s="91"/>
      <c r="P1527" s="226">
        <f>O1527*H1527</f>
        <v>0</v>
      </c>
      <c r="Q1527" s="226">
        <v>0.017999999999999999</v>
      </c>
      <c r="R1527" s="226">
        <f>Q1527*H1527</f>
        <v>8.9504999999999999</v>
      </c>
      <c r="S1527" s="226">
        <v>0</v>
      </c>
      <c r="T1527" s="227">
        <f>S1527*H1527</f>
        <v>0</v>
      </c>
      <c r="U1527" s="38"/>
      <c r="V1527" s="38"/>
      <c r="W1527" s="38"/>
      <c r="X1527" s="38"/>
      <c r="Y1527" s="38"/>
      <c r="Z1527" s="38"/>
      <c r="AA1527" s="38"/>
      <c r="AB1527" s="38"/>
      <c r="AC1527" s="38"/>
      <c r="AD1527" s="38"/>
      <c r="AE1527" s="38"/>
      <c r="AR1527" s="228" t="s">
        <v>519</v>
      </c>
      <c r="AT1527" s="228" t="s">
        <v>1304</v>
      </c>
      <c r="AU1527" s="228" t="s">
        <v>86</v>
      </c>
      <c r="AY1527" s="17" t="s">
        <v>116</v>
      </c>
      <c r="BE1527" s="229">
        <f>IF(N1527="základní",J1527,0)</f>
        <v>0</v>
      </c>
      <c r="BF1527" s="229">
        <f>IF(N1527="snížená",J1527,0)</f>
        <v>0</v>
      </c>
      <c r="BG1527" s="229">
        <f>IF(N1527="zákl. přenesená",J1527,0)</f>
        <v>0</v>
      </c>
      <c r="BH1527" s="229">
        <f>IF(N1527="sníž. přenesená",J1527,0)</f>
        <v>0</v>
      </c>
      <c r="BI1527" s="229">
        <f>IF(N1527="nulová",J1527,0)</f>
        <v>0</v>
      </c>
      <c r="BJ1527" s="17" t="s">
        <v>81</v>
      </c>
      <c r="BK1527" s="229">
        <f>ROUND(I1527*H1527,2)</f>
        <v>0</v>
      </c>
      <c r="BL1527" s="17" t="s">
        <v>379</v>
      </c>
      <c r="BM1527" s="228" t="s">
        <v>1850</v>
      </c>
    </row>
    <row r="1528" s="13" customFormat="1">
      <c r="A1528" s="13"/>
      <c r="B1528" s="237"/>
      <c r="C1528" s="238"/>
      <c r="D1528" s="239" t="s">
        <v>196</v>
      </c>
      <c r="E1528" s="240" t="s">
        <v>1</v>
      </c>
      <c r="F1528" s="241" t="s">
        <v>1846</v>
      </c>
      <c r="G1528" s="238"/>
      <c r="H1528" s="242">
        <v>497.25</v>
      </c>
      <c r="I1528" s="243"/>
      <c r="J1528" s="238"/>
      <c r="K1528" s="238"/>
      <c r="L1528" s="244"/>
      <c r="M1528" s="245"/>
      <c r="N1528" s="246"/>
      <c r="O1528" s="246"/>
      <c r="P1528" s="246"/>
      <c r="Q1528" s="246"/>
      <c r="R1528" s="246"/>
      <c r="S1528" s="246"/>
      <c r="T1528" s="247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13"/>
      <c r="AE1528" s="13"/>
      <c r="AT1528" s="248" t="s">
        <v>196</v>
      </c>
      <c r="AU1528" s="248" t="s">
        <v>86</v>
      </c>
      <c r="AV1528" s="13" t="s">
        <v>86</v>
      </c>
      <c r="AW1528" s="13" t="s">
        <v>32</v>
      </c>
      <c r="AX1528" s="13" t="s">
        <v>81</v>
      </c>
      <c r="AY1528" s="248" t="s">
        <v>116</v>
      </c>
    </row>
    <row r="1529" s="2" customFormat="1" ht="24.15" customHeight="1">
      <c r="A1529" s="38"/>
      <c r="B1529" s="39"/>
      <c r="C1529" s="216" t="s">
        <v>1851</v>
      </c>
      <c r="D1529" s="216" t="s">
        <v>120</v>
      </c>
      <c r="E1529" s="217" t="s">
        <v>1852</v>
      </c>
      <c r="F1529" s="218" t="s">
        <v>1853</v>
      </c>
      <c r="G1529" s="219" t="s">
        <v>262</v>
      </c>
      <c r="H1529" s="220">
        <v>32.372999999999998</v>
      </c>
      <c r="I1529" s="221"/>
      <c r="J1529" s="222">
        <f>ROUND(I1529*H1529,2)</f>
        <v>0</v>
      </c>
      <c r="K1529" s="223"/>
      <c r="L1529" s="44"/>
      <c r="M1529" s="224" t="s">
        <v>1</v>
      </c>
      <c r="N1529" s="225" t="s">
        <v>41</v>
      </c>
      <c r="O1529" s="91"/>
      <c r="P1529" s="226">
        <f>O1529*H1529</f>
        <v>0</v>
      </c>
      <c r="Q1529" s="226">
        <v>0.0030000000000000001</v>
      </c>
      <c r="R1529" s="226">
        <f>Q1529*H1529</f>
        <v>0.097118999999999997</v>
      </c>
      <c r="S1529" s="226">
        <v>0</v>
      </c>
      <c r="T1529" s="227">
        <f>S1529*H1529</f>
        <v>0</v>
      </c>
      <c r="U1529" s="38"/>
      <c r="V1529" s="38"/>
      <c r="W1529" s="38"/>
      <c r="X1529" s="38"/>
      <c r="Y1529" s="38"/>
      <c r="Z1529" s="38"/>
      <c r="AA1529" s="38"/>
      <c r="AB1529" s="38"/>
      <c r="AC1529" s="38"/>
      <c r="AD1529" s="38"/>
      <c r="AE1529" s="38"/>
      <c r="AR1529" s="228" t="s">
        <v>379</v>
      </c>
      <c r="AT1529" s="228" t="s">
        <v>120</v>
      </c>
      <c r="AU1529" s="228" t="s">
        <v>86</v>
      </c>
      <c r="AY1529" s="17" t="s">
        <v>116</v>
      </c>
      <c r="BE1529" s="229">
        <f>IF(N1529="základní",J1529,0)</f>
        <v>0</v>
      </c>
      <c r="BF1529" s="229">
        <f>IF(N1529="snížená",J1529,0)</f>
        <v>0</v>
      </c>
      <c r="BG1529" s="229">
        <f>IF(N1529="zákl. přenesená",J1529,0)</f>
        <v>0</v>
      </c>
      <c r="BH1529" s="229">
        <f>IF(N1529="sníž. přenesená",J1529,0)</f>
        <v>0</v>
      </c>
      <c r="BI1529" s="229">
        <f>IF(N1529="nulová",J1529,0)</f>
        <v>0</v>
      </c>
      <c r="BJ1529" s="17" t="s">
        <v>81</v>
      </c>
      <c r="BK1529" s="229">
        <f>ROUND(I1529*H1529,2)</f>
        <v>0</v>
      </c>
      <c r="BL1529" s="17" t="s">
        <v>379</v>
      </c>
      <c r="BM1529" s="228" t="s">
        <v>1854</v>
      </c>
    </row>
    <row r="1530" s="13" customFormat="1">
      <c r="A1530" s="13"/>
      <c r="B1530" s="237"/>
      <c r="C1530" s="238"/>
      <c r="D1530" s="239" t="s">
        <v>196</v>
      </c>
      <c r="E1530" s="240" t="s">
        <v>1</v>
      </c>
      <c r="F1530" s="241" t="s">
        <v>1855</v>
      </c>
      <c r="G1530" s="238"/>
      <c r="H1530" s="242">
        <v>10.199999999999999</v>
      </c>
      <c r="I1530" s="243"/>
      <c r="J1530" s="238"/>
      <c r="K1530" s="238"/>
      <c r="L1530" s="244"/>
      <c r="M1530" s="245"/>
      <c r="N1530" s="246"/>
      <c r="O1530" s="246"/>
      <c r="P1530" s="246"/>
      <c r="Q1530" s="246"/>
      <c r="R1530" s="246"/>
      <c r="S1530" s="246"/>
      <c r="T1530" s="247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T1530" s="248" t="s">
        <v>196</v>
      </c>
      <c r="AU1530" s="248" t="s">
        <v>86</v>
      </c>
      <c r="AV1530" s="13" t="s">
        <v>86</v>
      </c>
      <c r="AW1530" s="13" t="s">
        <v>32</v>
      </c>
      <c r="AX1530" s="13" t="s">
        <v>76</v>
      </c>
      <c r="AY1530" s="248" t="s">
        <v>116</v>
      </c>
    </row>
    <row r="1531" s="13" customFormat="1">
      <c r="A1531" s="13"/>
      <c r="B1531" s="237"/>
      <c r="C1531" s="238"/>
      <c r="D1531" s="239" t="s">
        <v>196</v>
      </c>
      <c r="E1531" s="240" t="s">
        <v>1</v>
      </c>
      <c r="F1531" s="241" t="s">
        <v>1856</v>
      </c>
      <c r="G1531" s="238"/>
      <c r="H1531" s="242">
        <v>22.172999999999998</v>
      </c>
      <c r="I1531" s="243"/>
      <c r="J1531" s="238"/>
      <c r="K1531" s="238"/>
      <c r="L1531" s="244"/>
      <c r="M1531" s="245"/>
      <c r="N1531" s="246"/>
      <c r="O1531" s="246"/>
      <c r="P1531" s="246"/>
      <c r="Q1531" s="246"/>
      <c r="R1531" s="246"/>
      <c r="S1531" s="246"/>
      <c r="T1531" s="247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T1531" s="248" t="s">
        <v>196</v>
      </c>
      <c r="AU1531" s="248" t="s">
        <v>86</v>
      </c>
      <c r="AV1531" s="13" t="s">
        <v>86</v>
      </c>
      <c r="AW1531" s="13" t="s">
        <v>32</v>
      </c>
      <c r="AX1531" s="13" t="s">
        <v>76</v>
      </c>
      <c r="AY1531" s="248" t="s">
        <v>116</v>
      </c>
    </row>
    <row r="1532" s="14" customFormat="1">
      <c r="A1532" s="14"/>
      <c r="B1532" s="249"/>
      <c r="C1532" s="250"/>
      <c r="D1532" s="239" t="s">
        <v>196</v>
      </c>
      <c r="E1532" s="251" t="s">
        <v>1</v>
      </c>
      <c r="F1532" s="252" t="s">
        <v>201</v>
      </c>
      <c r="G1532" s="250"/>
      <c r="H1532" s="253">
        <v>32.372999999999998</v>
      </c>
      <c r="I1532" s="254"/>
      <c r="J1532" s="250"/>
      <c r="K1532" s="250"/>
      <c r="L1532" s="255"/>
      <c r="M1532" s="256"/>
      <c r="N1532" s="257"/>
      <c r="O1532" s="257"/>
      <c r="P1532" s="257"/>
      <c r="Q1532" s="257"/>
      <c r="R1532" s="257"/>
      <c r="S1532" s="257"/>
      <c r="T1532" s="258"/>
      <c r="U1532" s="14"/>
      <c r="V1532" s="14"/>
      <c r="W1532" s="14"/>
      <c r="X1532" s="14"/>
      <c r="Y1532" s="14"/>
      <c r="Z1532" s="14"/>
      <c r="AA1532" s="14"/>
      <c r="AB1532" s="14"/>
      <c r="AC1532" s="14"/>
      <c r="AD1532" s="14"/>
      <c r="AE1532" s="14"/>
      <c r="AT1532" s="259" t="s">
        <v>196</v>
      </c>
      <c r="AU1532" s="259" t="s">
        <v>86</v>
      </c>
      <c r="AV1532" s="14" t="s">
        <v>126</v>
      </c>
      <c r="AW1532" s="14" t="s">
        <v>32</v>
      </c>
      <c r="AX1532" s="14" t="s">
        <v>81</v>
      </c>
      <c r="AY1532" s="259" t="s">
        <v>116</v>
      </c>
    </row>
    <row r="1533" s="2" customFormat="1" ht="24.15" customHeight="1">
      <c r="A1533" s="38"/>
      <c r="B1533" s="39"/>
      <c r="C1533" s="271" t="s">
        <v>1857</v>
      </c>
      <c r="D1533" s="271" t="s">
        <v>1304</v>
      </c>
      <c r="E1533" s="272" t="s">
        <v>1858</v>
      </c>
      <c r="F1533" s="273" t="s">
        <v>1859</v>
      </c>
      <c r="G1533" s="274" t="s">
        <v>262</v>
      </c>
      <c r="H1533" s="275">
        <v>33.020000000000003</v>
      </c>
      <c r="I1533" s="276"/>
      <c r="J1533" s="277">
        <f>ROUND(I1533*H1533,2)</f>
        <v>0</v>
      </c>
      <c r="K1533" s="278"/>
      <c r="L1533" s="279"/>
      <c r="M1533" s="280" t="s">
        <v>1</v>
      </c>
      <c r="N1533" s="281" t="s">
        <v>41</v>
      </c>
      <c r="O1533" s="91"/>
      <c r="P1533" s="226">
        <f>O1533*H1533</f>
        <v>0</v>
      </c>
      <c r="Q1533" s="226">
        <v>0.0018</v>
      </c>
      <c r="R1533" s="226">
        <f>Q1533*H1533</f>
        <v>0.059436000000000003</v>
      </c>
      <c r="S1533" s="226">
        <v>0</v>
      </c>
      <c r="T1533" s="227">
        <f>S1533*H1533</f>
        <v>0</v>
      </c>
      <c r="U1533" s="38"/>
      <c r="V1533" s="38"/>
      <c r="W1533" s="38"/>
      <c r="X1533" s="38"/>
      <c r="Y1533" s="38"/>
      <c r="Z1533" s="38"/>
      <c r="AA1533" s="38"/>
      <c r="AB1533" s="38"/>
      <c r="AC1533" s="38"/>
      <c r="AD1533" s="38"/>
      <c r="AE1533" s="38"/>
      <c r="AR1533" s="228" t="s">
        <v>519</v>
      </c>
      <c r="AT1533" s="228" t="s">
        <v>1304</v>
      </c>
      <c r="AU1533" s="228" t="s">
        <v>86</v>
      </c>
      <c r="AY1533" s="17" t="s">
        <v>116</v>
      </c>
      <c r="BE1533" s="229">
        <f>IF(N1533="základní",J1533,0)</f>
        <v>0</v>
      </c>
      <c r="BF1533" s="229">
        <f>IF(N1533="snížená",J1533,0)</f>
        <v>0</v>
      </c>
      <c r="BG1533" s="229">
        <f>IF(N1533="zákl. přenesená",J1533,0)</f>
        <v>0</v>
      </c>
      <c r="BH1533" s="229">
        <f>IF(N1533="sníž. přenesená",J1533,0)</f>
        <v>0</v>
      </c>
      <c r="BI1533" s="229">
        <f>IF(N1533="nulová",J1533,0)</f>
        <v>0</v>
      </c>
      <c r="BJ1533" s="17" t="s">
        <v>81</v>
      </c>
      <c r="BK1533" s="229">
        <f>ROUND(I1533*H1533,2)</f>
        <v>0</v>
      </c>
      <c r="BL1533" s="17" t="s">
        <v>379</v>
      </c>
      <c r="BM1533" s="228" t="s">
        <v>1860</v>
      </c>
    </row>
    <row r="1534" s="13" customFormat="1">
      <c r="A1534" s="13"/>
      <c r="B1534" s="237"/>
      <c r="C1534" s="238"/>
      <c r="D1534" s="239" t="s">
        <v>196</v>
      </c>
      <c r="E1534" s="240" t="s">
        <v>1</v>
      </c>
      <c r="F1534" s="241" t="s">
        <v>1861</v>
      </c>
      <c r="G1534" s="238"/>
      <c r="H1534" s="242">
        <v>33.020000000000003</v>
      </c>
      <c r="I1534" s="243"/>
      <c r="J1534" s="238"/>
      <c r="K1534" s="238"/>
      <c r="L1534" s="244"/>
      <c r="M1534" s="245"/>
      <c r="N1534" s="246"/>
      <c r="O1534" s="246"/>
      <c r="P1534" s="246"/>
      <c r="Q1534" s="246"/>
      <c r="R1534" s="246"/>
      <c r="S1534" s="246"/>
      <c r="T1534" s="247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13"/>
      <c r="AE1534" s="13"/>
      <c r="AT1534" s="248" t="s">
        <v>196</v>
      </c>
      <c r="AU1534" s="248" t="s">
        <v>86</v>
      </c>
      <c r="AV1534" s="13" t="s">
        <v>86</v>
      </c>
      <c r="AW1534" s="13" t="s">
        <v>32</v>
      </c>
      <c r="AX1534" s="13" t="s">
        <v>81</v>
      </c>
      <c r="AY1534" s="248" t="s">
        <v>116</v>
      </c>
    </row>
    <row r="1535" s="2" customFormat="1" ht="24.15" customHeight="1">
      <c r="A1535" s="38"/>
      <c r="B1535" s="39"/>
      <c r="C1535" s="216" t="s">
        <v>1862</v>
      </c>
      <c r="D1535" s="216" t="s">
        <v>120</v>
      </c>
      <c r="E1535" s="217" t="s">
        <v>1863</v>
      </c>
      <c r="F1535" s="218" t="s">
        <v>1864</v>
      </c>
      <c r="G1535" s="219" t="s">
        <v>262</v>
      </c>
      <c r="H1535" s="220">
        <v>227.31999999999999</v>
      </c>
      <c r="I1535" s="221"/>
      <c r="J1535" s="222">
        <f>ROUND(I1535*H1535,2)</f>
        <v>0</v>
      </c>
      <c r="K1535" s="223"/>
      <c r="L1535" s="44"/>
      <c r="M1535" s="224" t="s">
        <v>1</v>
      </c>
      <c r="N1535" s="225" t="s">
        <v>41</v>
      </c>
      <c r="O1535" s="91"/>
      <c r="P1535" s="226">
        <f>O1535*H1535</f>
        <v>0</v>
      </c>
      <c r="Q1535" s="226">
        <v>0</v>
      </c>
      <c r="R1535" s="226">
        <f>Q1535*H1535</f>
        <v>0</v>
      </c>
      <c r="S1535" s="226">
        <v>0</v>
      </c>
      <c r="T1535" s="227">
        <f>S1535*H1535</f>
        <v>0</v>
      </c>
      <c r="U1535" s="38"/>
      <c r="V1535" s="38"/>
      <c r="W1535" s="38"/>
      <c r="X1535" s="38"/>
      <c r="Y1535" s="38"/>
      <c r="Z1535" s="38"/>
      <c r="AA1535" s="38"/>
      <c r="AB1535" s="38"/>
      <c r="AC1535" s="38"/>
      <c r="AD1535" s="38"/>
      <c r="AE1535" s="38"/>
      <c r="AR1535" s="228" t="s">
        <v>379</v>
      </c>
      <c r="AT1535" s="228" t="s">
        <v>120</v>
      </c>
      <c r="AU1535" s="228" t="s">
        <v>86</v>
      </c>
      <c r="AY1535" s="17" t="s">
        <v>116</v>
      </c>
      <c r="BE1535" s="229">
        <f>IF(N1535="základní",J1535,0)</f>
        <v>0</v>
      </c>
      <c r="BF1535" s="229">
        <f>IF(N1535="snížená",J1535,0)</f>
        <v>0</v>
      </c>
      <c r="BG1535" s="229">
        <f>IF(N1535="zákl. přenesená",J1535,0)</f>
        <v>0</v>
      </c>
      <c r="BH1535" s="229">
        <f>IF(N1535="sníž. přenesená",J1535,0)</f>
        <v>0</v>
      </c>
      <c r="BI1535" s="229">
        <f>IF(N1535="nulová",J1535,0)</f>
        <v>0</v>
      </c>
      <c r="BJ1535" s="17" t="s">
        <v>81</v>
      </c>
      <c r="BK1535" s="229">
        <f>ROUND(I1535*H1535,2)</f>
        <v>0</v>
      </c>
      <c r="BL1535" s="17" t="s">
        <v>379</v>
      </c>
      <c r="BM1535" s="228" t="s">
        <v>1865</v>
      </c>
    </row>
    <row r="1536" s="2" customFormat="1" ht="24.15" customHeight="1">
      <c r="A1536" s="38"/>
      <c r="B1536" s="39"/>
      <c r="C1536" s="271" t="s">
        <v>1866</v>
      </c>
      <c r="D1536" s="271" t="s">
        <v>1304</v>
      </c>
      <c r="E1536" s="272" t="s">
        <v>1867</v>
      </c>
      <c r="F1536" s="273" t="s">
        <v>1868</v>
      </c>
      <c r="G1536" s="274" t="s">
        <v>262</v>
      </c>
      <c r="H1536" s="275">
        <v>231.86600000000001</v>
      </c>
      <c r="I1536" s="276"/>
      <c r="J1536" s="277">
        <f>ROUND(I1536*H1536,2)</f>
        <v>0</v>
      </c>
      <c r="K1536" s="278"/>
      <c r="L1536" s="279"/>
      <c r="M1536" s="280" t="s">
        <v>1</v>
      </c>
      <c r="N1536" s="281" t="s">
        <v>41</v>
      </c>
      <c r="O1536" s="91"/>
      <c r="P1536" s="226">
        <f>O1536*H1536</f>
        <v>0</v>
      </c>
      <c r="Q1536" s="226">
        <v>0.01337</v>
      </c>
      <c r="R1536" s="226">
        <f>Q1536*H1536</f>
        <v>3.1000484200000002</v>
      </c>
      <c r="S1536" s="226">
        <v>0</v>
      </c>
      <c r="T1536" s="227">
        <f>S1536*H1536</f>
        <v>0</v>
      </c>
      <c r="U1536" s="38"/>
      <c r="V1536" s="38"/>
      <c r="W1536" s="38"/>
      <c r="X1536" s="38"/>
      <c r="Y1536" s="38"/>
      <c r="Z1536" s="38"/>
      <c r="AA1536" s="38"/>
      <c r="AB1536" s="38"/>
      <c r="AC1536" s="38"/>
      <c r="AD1536" s="38"/>
      <c r="AE1536" s="38"/>
      <c r="AR1536" s="228" t="s">
        <v>519</v>
      </c>
      <c r="AT1536" s="228" t="s">
        <v>1304</v>
      </c>
      <c r="AU1536" s="228" t="s">
        <v>86</v>
      </c>
      <c r="AY1536" s="17" t="s">
        <v>116</v>
      </c>
      <c r="BE1536" s="229">
        <f>IF(N1536="základní",J1536,0)</f>
        <v>0</v>
      </c>
      <c r="BF1536" s="229">
        <f>IF(N1536="snížená",J1536,0)</f>
        <v>0</v>
      </c>
      <c r="BG1536" s="229">
        <f>IF(N1536="zákl. přenesená",J1536,0)</f>
        <v>0</v>
      </c>
      <c r="BH1536" s="229">
        <f>IF(N1536="sníž. přenesená",J1536,0)</f>
        <v>0</v>
      </c>
      <c r="BI1536" s="229">
        <f>IF(N1536="nulová",J1536,0)</f>
        <v>0</v>
      </c>
      <c r="BJ1536" s="17" t="s">
        <v>81</v>
      </c>
      <c r="BK1536" s="229">
        <f>ROUND(I1536*H1536,2)</f>
        <v>0</v>
      </c>
      <c r="BL1536" s="17" t="s">
        <v>379</v>
      </c>
      <c r="BM1536" s="228" t="s">
        <v>1869</v>
      </c>
    </row>
    <row r="1537" s="13" customFormat="1">
      <c r="A1537" s="13"/>
      <c r="B1537" s="237"/>
      <c r="C1537" s="238"/>
      <c r="D1537" s="239" t="s">
        <v>196</v>
      </c>
      <c r="E1537" s="240" t="s">
        <v>1</v>
      </c>
      <c r="F1537" s="241" t="s">
        <v>1870</v>
      </c>
      <c r="G1537" s="238"/>
      <c r="H1537" s="242">
        <v>231.86600000000001</v>
      </c>
      <c r="I1537" s="243"/>
      <c r="J1537" s="238"/>
      <c r="K1537" s="238"/>
      <c r="L1537" s="244"/>
      <c r="M1537" s="245"/>
      <c r="N1537" s="246"/>
      <c r="O1537" s="246"/>
      <c r="P1537" s="246"/>
      <c r="Q1537" s="246"/>
      <c r="R1537" s="246"/>
      <c r="S1537" s="246"/>
      <c r="T1537" s="247"/>
      <c r="U1537" s="13"/>
      <c r="V1537" s="13"/>
      <c r="W1537" s="13"/>
      <c r="X1537" s="13"/>
      <c r="Y1537" s="13"/>
      <c r="Z1537" s="13"/>
      <c r="AA1537" s="13"/>
      <c r="AB1537" s="13"/>
      <c r="AC1537" s="13"/>
      <c r="AD1537" s="13"/>
      <c r="AE1537" s="13"/>
      <c r="AT1537" s="248" t="s">
        <v>196</v>
      </c>
      <c r="AU1537" s="248" t="s">
        <v>86</v>
      </c>
      <c r="AV1537" s="13" t="s">
        <v>86</v>
      </c>
      <c r="AW1537" s="13" t="s">
        <v>32</v>
      </c>
      <c r="AX1537" s="13" t="s">
        <v>81</v>
      </c>
      <c r="AY1537" s="248" t="s">
        <v>116</v>
      </c>
    </row>
    <row r="1538" s="2" customFormat="1" ht="24.15" customHeight="1">
      <c r="A1538" s="38"/>
      <c r="B1538" s="39"/>
      <c r="C1538" s="271" t="s">
        <v>1871</v>
      </c>
      <c r="D1538" s="271" t="s">
        <v>1304</v>
      </c>
      <c r="E1538" s="272" t="s">
        <v>1872</v>
      </c>
      <c r="F1538" s="273" t="s">
        <v>1873</v>
      </c>
      <c r="G1538" s="274" t="s">
        <v>262</v>
      </c>
      <c r="H1538" s="275">
        <v>231.86600000000001</v>
      </c>
      <c r="I1538" s="276"/>
      <c r="J1538" s="277">
        <f>ROUND(I1538*H1538,2)</f>
        <v>0</v>
      </c>
      <c r="K1538" s="278"/>
      <c r="L1538" s="279"/>
      <c r="M1538" s="280" t="s">
        <v>1</v>
      </c>
      <c r="N1538" s="281" t="s">
        <v>41</v>
      </c>
      <c r="O1538" s="91"/>
      <c r="P1538" s="226">
        <f>O1538*H1538</f>
        <v>0</v>
      </c>
      <c r="Q1538" s="226">
        <v>0.016039999999999999</v>
      </c>
      <c r="R1538" s="226">
        <f>Q1538*H1538</f>
        <v>3.7191306399999999</v>
      </c>
      <c r="S1538" s="226">
        <v>0</v>
      </c>
      <c r="T1538" s="227">
        <f>S1538*H1538</f>
        <v>0</v>
      </c>
      <c r="U1538" s="38"/>
      <c r="V1538" s="38"/>
      <c r="W1538" s="38"/>
      <c r="X1538" s="38"/>
      <c r="Y1538" s="38"/>
      <c r="Z1538" s="38"/>
      <c r="AA1538" s="38"/>
      <c r="AB1538" s="38"/>
      <c r="AC1538" s="38"/>
      <c r="AD1538" s="38"/>
      <c r="AE1538" s="38"/>
      <c r="AR1538" s="228" t="s">
        <v>519</v>
      </c>
      <c r="AT1538" s="228" t="s">
        <v>1304</v>
      </c>
      <c r="AU1538" s="228" t="s">
        <v>86</v>
      </c>
      <c r="AY1538" s="17" t="s">
        <v>116</v>
      </c>
      <c r="BE1538" s="229">
        <f>IF(N1538="základní",J1538,0)</f>
        <v>0</v>
      </c>
      <c r="BF1538" s="229">
        <f>IF(N1538="snížená",J1538,0)</f>
        <v>0</v>
      </c>
      <c r="BG1538" s="229">
        <f>IF(N1538="zákl. přenesená",J1538,0)</f>
        <v>0</v>
      </c>
      <c r="BH1538" s="229">
        <f>IF(N1538="sníž. přenesená",J1538,0)</f>
        <v>0</v>
      </c>
      <c r="BI1538" s="229">
        <f>IF(N1538="nulová",J1538,0)</f>
        <v>0</v>
      </c>
      <c r="BJ1538" s="17" t="s">
        <v>81</v>
      </c>
      <c r="BK1538" s="229">
        <f>ROUND(I1538*H1538,2)</f>
        <v>0</v>
      </c>
      <c r="BL1538" s="17" t="s">
        <v>379</v>
      </c>
      <c r="BM1538" s="228" t="s">
        <v>1874</v>
      </c>
    </row>
    <row r="1539" s="13" customFormat="1">
      <c r="A1539" s="13"/>
      <c r="B1539" s="237"/>
      <c r="C1539" s="238"/>
      <c r="D1539" s="239" t="s">
        <v>196</v>
      </c>
      <c r="E1539" s="240" t="s">
        <v>1</v>
      </c>
      <c r="F1539" s="241" t="s">
        <v>1870</v>
      </c>
      <c r="G1539" s="238"/>
      <c r="H1539" s="242">
        <v>231.86600000000001</v>
      </c>
      <c r="I1539" s="243"/>
      <c r="J1539" s="238"/>
      <c r="K1539" s="238"/>
      <c r="L1539" s="244"/>
      <c r="M1539" s="245"/>
      <c r="N1539" s="246"/>
      <c r="O1539" s="246"/>
      <c r="P1539" s="246"/>
      <c r="Q1539" s="246"/>
      <c r="R1539" s="246"/>
      <c r="S1539" s="246"/>
      <c r="T1539" s="247"/>
      <c r="U1539" s="13"/>
      <c r="V1539" s="13"/>
      <c r="W1539" s="13"/>
      <c r="X1539" s="13"/>
      <c r="Y1539" s="13"/>
      <c r="Z1539" s="13"/>
      <c r="AA1539" s="13"/>
      <c r="AB1539" s="13"/>
      <c r="AC1539" s="13"/>
      <c r="AD1539" s="13"/>
      <c r="AE1539" s="13"/>
      <c r="AT1539" s="248" t="s">
        <v>196</v>
      </c>
      <c r="AU1539" s="248" t="s">
        <v>86</v>
      </c>
      <c r="AV1539" s="13" t="s">
        <v>86</v>
      </c>
      <c r="AW1539" s="13" t="s">
        <v>32</v>
      </c>
      <c r="AX1539" s="13" t="s">
        <v>81</v>
      </c>
      <c r="AY1539" s="248" t="s">
        <v>116</v>
      </c>
    </row>
    <row r="1540" s="2" customFormat="1" ht="24.15" customHeight="1">
      <c r="A1540" s="38"/>
      <c r="B1540" s="39"/>
      <c r="C1540" s="216" t="s">
        <v>1875</v>
      </c>
      <c r="D1540" s="216" t="s">
        <v>120</v>
      </c>
      <c r="E1540" s="217" t="s">
        <v>1876</v>
      </c>
      <c r="F1540" s="218" t="s">
        <v>1877</v>
      </c>
      <c r="G1540" s="219" t="s">
        <v>262</v>
      </c>
      <c r="H1540" s="220">
        <v>227.31999999999999</v>
      </c>
      <c r="I1540" s="221"/>
      <c r="J1540" s="222">
        <f>ROUND(I1540*H1540,2)</f>
        <v>0</v>
      </c>
      <c r="K1540" s="223"/>
      <c r="L1540" s="44"/>
      <c r="M1540" s="224" t="s">
        <v>1</v>
      </c>
      <c r="N1540" s="225" t="s">
        <v>41</v>
      </c>
      <c r="O1540" s="91"/>
      <c r="P1540" s="226">
        <f>O1540*H1540</f>
        <v>0</v>
      </c>
      <c r="Q1540" s="226">
        <v>0</v>
      </c>
      <c r="R1540" s="226">
        <f>Q1540*H1540</f>
        <v>0</v>
      </c>
      <c r="S1540" s="226">
        <v>0</v>
      </c>
      <c r="T1540" s="227">
        <f>S1540*H1540</f>
        <v>0</v>
      </c>
      <c r="U1540" s="38"/>
      <c r="V1540" s="38"/>
      <c r="W1540" s="38"/>
      <c r="X1540" s="38"/>
      <c r="Y1540" s="38"/>
      <c r="Z1540" s="38"/>
      <c r="AA1540" s="38"/>
      <c r="AB1540" s="38"/>
      <c r="AC1540" s="38"/>
      <c r="AD1540" s="38"/>
      <c r="AE1540" s="38"/>
      <c r="AR1540" s="228" t="s">
        <v>379</v>
      </c>
      <c r="AT1540" s="228" t="s">
        <v>120</v>
      </c>
      <c r="AU1540" s="228" t="s">
        <v>86</v>
      </c>
      <c r="AY1540" s="17" t="s">
        <v>116</v>
      </c>
      <c r="BE1540" s="229">
        <f>IF(N1540="základní",J1540,0)</f>
        <v>0</v>
      </c>
      <c r="BF1540" s="229">
        <f>IF(N1540="snížená",J1540,0)</f>
        <v>0</v>
      </c>
      <c r="BG1540" s="229">
        <f>IF(N1540="zákl. přenesená",J1540,0)</f>
        <v>0</v>
      </c>
      <c r="BH1540" s="229">
        <f>IF(N1540="sníž. přenesená",J1540,0)</f>
        <v>0</v>
      </c>
      <c r="BI1540" s="229">
        <f>IF(N1540="nulová",J1540,0)</f>
        <v>0</v>
      </c>
      <c r="BJ1540" s="17" t="s">
        <v>81</v>
      </c>
      <c r="BK1540" s="229">
        <f>ROUND(I1540*H1540,2)</f>
        <v>0</v>
      </c>
      <c r="BL1540" s="17" t="s">
        <v>379</v>
      </c>
      <c r="BM1540" s="228" t="s">
        <v>1878</v>
      </c>
    </row>
    <row r="1541" s="2" customFormat="1" ht="14.4" customHeight="1">
      <c r="A1541" s="38"/>
      <c r="B1541" s="39"/>
      <c r="C1541" s="271" t="s">
        <v>1879</v>
      </c>
      <c r="D1541" s="271" t="s">
        <v>1304</v>
      </c>
      <c r="E1541" s="272" t="s">
        <v>1880</v>
      </c>
      <c r="F1541" s="273" t="s">
        <v>1881</v>
      </c>
      <c r="G1541" s="274" t="s">
        <v>262</v>
      </c>
      <c r="H1541" s="275">
        <v>231.86600000000001</v>
      </c>
      <c r="I1541" s="276"/>
      <c r="J1541" s="277">
        <f>ROUND(I1541*H1541,2)</f>
        <v>0</v>
      </c>
      <c r="K1541" s="278"/>
      <c r="L1541" s="279"/>
      <c r="M1541" s="280" t="s">
        <v>1</v>
      </c>
      <c r="N1541" s="281" t="s">
        <v>41</v>
      </c>
      <c r="O1541" s="91"/>
      <c r="P1541" s="226">
        <f>O1541*H1541</f>
        <v>0</v>
      </c>
      <c r="Q1541" s="226">
        <v>0</v>
      </c>
      <c r="R1541" s="226">
        <f>Q1541*H1541</f>
        <v>0</v>
      </c>
      <c r="S1541" s="226">
        <v>0</v>
      </c>
      <c r="T1541" s="227">
        <f>S1541*H1541</f>
        <v>0</v>
      </c>
      <c r="U1541" s="38"/>
      <c r="V1541" s="38"/>
      <c r="W1541" s="38"/>
      <c r="X1541" s="38"/>
      <c r="Y1541" s="38"/>
      <c r="Z1541" s="38"/>
      <c r="AA1541" s="38"/>
      <c r="AB1541" s="38"/>
      <c r="AC1541" s="38"/>
      <c r="AD1541" s="38"/>
      <c r="AE1541" s="38"/>
      <c r="AR1541" s="228" t="s">
        <v>519</v>
      </c>
      <c r="AT1541" s="228" t="s">
        <v>1304</v>
      </c>
      <c r="AU1541" s="228" t="s">
        <v>86</v>
      </c>
      <c r="AY1541" s="17" t="s">
        <v>116</v>
      </c>
      <c r="BE1541" s="229">
        <f>IF(N1541="základní",J1541,0)</f>
        <v>0</v>
      </c>
      <c r="BF1541" s="229">
        <f>IF(N1541="snížená",J1541,0)</f>
        <v>0</v>
      </c>
      <c r="BG1541" s="229">
        <f>IF(N1541="zákl. přenesená",J1541,0)</f>
        <v>0</v>
      </c>
      <c r="BH1541" s="229">
        <f>IF(N1541="sníž. přenesená",J1541,0)</f>
        <v>0</v>
      </c>
      <c r="BI1541" s="229">
        <f>IF(N1541="nulová",J1541,0)</f>
        <v>0</v>
      </c>
      <c r="BJ1541" s="17" t="s">
        <v>81</v>
      </c>
      <c r="BK1541" s="229">
        <f>ROUND(I1541*H1541,2)</f>
        <v>0</v>
      </c>
      <c r="BL1541" s="17" t="s">
        <v>379</v>
      </c>
      <c r="BM1541" s="228" t="s">
        <v>1882</v>
      </c>
    </row>
    <row r="1542" s="13" customFormat="1">
      <c r="A1542" s="13"/>
      <c r="B1542" s="237"/>
      <c r="C1542" s="238"/>
      <c r="D1542" s="239" t="s">
        <v>196</v>
      </c>
      <c r="E1542" s="240" t="s">
        <v>1</v>
      </c>
      <c r="F1542" s="241" t="s">
        <v>1870</v>
      </c>
      <c r="G1542" s="238"/>
      <c r="H1542" s="242">
        <v>231.86600000000001</v>
      </c>
      <c r="I1542" s="243"/>
      <c r="J1542" s="238"/>
      <c r="K1542" s="238"/>
      <c r="L1542" s="244"/>
      <c r="M1542" s="245"/>
      <c r="N1542" s="246"/>
      <c r="O1542" s="246"/>
      <c r="P1542" s="246"/>
      <c r="Q1542" s="246"/>
      <c r="R1542" s="246"/>
      <c r="S1542" s="246"/>
      <c r="T1542" s="247"/>
      <c r="U1542" s="13"/>
      <c r="V1542" s="13"/>
      <c r="W1542" s="13"/>
      <c r="X1542" s="13"/>
      <c r="Y1542" s="13"/>
      <c r="Z1542" s="13"/>
      <c r="AA1542" s="13"/>
      <c r="AB1542" s="13"/>
      <c r="AC1542" s="13"/>
      <c r="AD1542" s="13"/>
      <c r="AE1542" s="13"/>
      <c r="AT1542" s="248" t="s">
        <v>196</v>
      </c>
      <c r="AU1542" s="248" t="s">
        <v>86</v>
      </c>
      <c r="AV1542" s="13" t="s">
        <v>86</v>
      </c>
      <c r="AW1542" s="13" t="s">
        <v>32</v>
      </c>
      <c r="AX1542" s="13" t="s">
        <v>81</v>
      </c>
      <c r="AY1542" s="248" t="s">
        <v>116</v>
      </c>
    </row>
    <row r="1543" s="2" customFormat="1" ht="24.15" customHeight="1">
      <c r="A1543" s="38"/>
      <c r="B1543" s="39"/>
      <c r="C1543" s="216" t="s">
        <v>1883</v>
      </c>
      <c r="D1543" s="216" t="s">
        <v>120</v>
      </c>
      <c r="E1543" s="217" t="s">
        <v>1884</v>
      </c>
      <c r="F1543" s="218" t="s">
        <v>1885</v>
      </c>
      <c r="G1543" s="219" t="s">
        <v>262</v>
      </c>
      <c r="H1543" s="220">
        <v>697.5</v>
      </c>
      <c r="I1543" s="221"/>
      <c r="J1543" s="222">
        <f>ROUND(I1543*H1543,2)</f>
        <v>0</v>
      </c>
      <c r="K1543" s="223"/>
      <c r="L1543" s="44"/>
      <c r="M1543" s="224" t="s">
        <v>1</v>
      </c>
      <c r="N1543" s="225" t="s">
        <v>41</v>
      </c>
      <c r="O1543" s="91"/>
      <c r="P1543" s="226">
        <f>O1543*H1543</f>
        <v>0</v>
      </c>
      <c r="Q1543" s="226">
        <v>0</v>
      </c>
      <c r="R1543" s="226">
        <f>Q1543*H1543</f>
        <v>0</v>
      </c>
      <c r="S1543" s="226">
        <v>0</v>
      </c>
      <c r="T1543" s="227">
        <f>S1543*H1543</f>
        <v>0</v>
      </c>
      <c r="U1543" s="38"/>
      <c r="V1543" s="38"/>
      <c r="W1543" s="38"/>
      <c r="X1543" s="38"/>
      <c r="Y1543" s="38"/>
      <c r="Z1543" s="38"/>
      <c r="AA1543" s="38"/>
      <c r="AB1543" s="38"/>
      <c r="AC1543" s="38"/>
      <c r="AD1543" s="38"/>
      <c r="AE1543" s="38"/>
      <c r="AR1543" s="228" t="s">
        <v>379</v>
      </c>
      <c r="AT1543" s="228" t="s">
        <v>120</v>
      </c>
      <c r="AU1543" s="228" t="s">
        <v>86</v>
      </c>
      <c r="AY1543" s="17" t="s">
        <v>116</v>
      </c>
      <c r="BE1543" s="229">
        <f>IF(N1543="základní",J1543,0)</f>
        <v>0</v>
      </c>
      <c r="BF1543" s="229">
        <f>IF(N1543="snížená",J1543,0)</f>
        <v>0</v>
      </c>
      <c r="BG1543" s="229">
        <f>IF(N1543="zákl. přenesená",J1543,0)</f>
        <v>0</v>
      </c>
      <c r="BH1543" s="229">
        <f>IF(N1543="sníž. přenesená",J1543,0)</f>
        <v>0</v>
      </c>
      <c r="BI1543" s="229">
        <f>IF(N1543="nulová",J1543,0)</f>
        <v>0</v>
      </c>
      <c r="BJ1543" s="17" t="s">
        <v>81</v>
      </c>
      <c r="BK1543" s="229">
        <f>ROUND(I1543*H1543,2)</f>
        <v>0</v>
      </c>
      <c r="BL1543" s="17" t="s">
        <v>379</v>
      </c>
      <c r="BM1543" s="228" t="s">
        <v>1886</v>
      </c>
    </row>
    <row r="1544" s="13" customFormat="1">
      <c r="A1544" s="13"/>
      <c r="B1544" s="237"/>
      <c r="C1544" s="238"/>
      <c r="D1544" s="239" t="s">
        <v>196</v>
      </c>
      <c r="E1544" s="240" t="s">
        <v>1</v>
      </c>
      <c r="F1544" s="241" t="s">
        <v>1809</v>
      </c>
      <c r="G1544" s="238"/>
      <c r="H1544" s="242">
        <v>70.700000000000003</v>
      </c>
      <c r="I1544" s="243"/>
      <c r="J1544" s="238"/>
      <c r="K1544" s="238"/>
      <c r="L1544" s="244"/>
      <c r="M1544" s="245"/>
      <c r="N1544" s="246"/>
      <c r="O1544" s="246"/>
      <c r="P1544" s="246"/>
      <c r="Q1544" s="246"/>
      <c r="R1544" s="246"/>
      <c r="S1544" s="246"/>
      <c r="T1544" s="247"/>
      <c r="U1544" s="13"/>
      <c r="V1544" s="13"/>
      <c r="W1544" s="13"/>
      <c r="X1544" s="13"/>
      <c r="Y1544" s="13"/>
      <c r="Z1544" s="13"/>
      <c r="AA1544" s="13"/>
      <c r="AB1544" s="13"/>
      <c r="AC1544" s="13"/>
      <c r="AD1544" s="13"/>
      <c r="AE1544" s="13"/>
      <c r="AT1544" s="248" t="s">
        <v>196</v>
      </c>
      <c r="AU1544" s="248" t="s">
        <v>86</v>
      </c>
      <c r="AV1544" s="13" t="s">
        <v>86</v>
      </c>
      <c r="AW1544" s="13" t="s">
        <v>32</v>
      </c>
      <c r="AX1544" s="13" t="s">
        <v>76</v>
      </c>
      <c r="AY1544" s="248" t="s">
        <v>116</v>
      </c>
    </row>
    <row r="1545" s="15" customFormat="1">
      <c r="A1545" s="15"/>
      <c r="B1545" s="260"/>
      <c r="C1545" s="261"/>
      <c r="D1545" s="239" t="s">
        <v>196</v>
      </c>
      <c r="E1545" s="262" t="s">
        <v>1</v>
      </c>
      <c r="F1545" s="263" t="s">
        <v>1810</v>
      </c>
      <c r="G1545" s="261"/>
      <c r="H1545" s="264">
        <v>70.700000000000003</v>
      </c>
      <c r="I1545" s="265"/>
      <c r="J1545" s="261"/>
      <c r="K1545" s="261"/>
      <c r="L1545" s="266"/>
      <c r="M1545" s="267"/>
      <c r="N1545" s="268"/>
      <c r="O1545" s="268"/>
      <c r="P1545" s="268"/>
      <c r="Q1545" s="268"/>
      <c r="R1545" s="268"/>
      <c r="S1545" s="268"/>
      <c r="T1545" s="269"/>
      <c r="U1545" s="15"/>
      <c r="V1545" s="15"/>
      <c r="W1545" s="15"/>
      <c r="X1545" s="15"/>
      <c r="Y1545" s="15"/>
      <c r="Z1545" s="15"/>
      <c r="AA1545" s="15"/>
      <c r="AB1545" s="15"/>
      <c r="AC1545" s="15"/>
      <c r="AD1545" s="15"/>
      <c r="AE1545" s="15"/>
      <c r="AT1545" s="270" t="s">
        <v>196</v>
      </c>
      <c r="AU1545" s="270" t="s">
        <v>86</v>
      </c>
      <c r="AV1545" s="15" t="s">
        <v>119</v>
      </c>
      <c r="AW1545" s="15" t="s">
        <v>32</v>
      </c>
      <c r="AX1545" s="15" t="s">
        <v>76</v>
      </c>
      <c r="AY1545" s="270" t="s">
        <v>116</v>
      </c>
    </row>
    <row r="1546" s="13" customFormat="1">
      <c r="A1546" s="13"/>
      <c r="B1546" s="237"/>
      <c r="C1546" s="238"/>
      <c r="D1546" s="239" t="s">
        <v>196</v>
      </c>
      <c r="E1546" s="240" t="s">
        <v>1</v>
      </c>
      <c r="F1546" s="241" t="s">
        <v>1811</v>
      </c>
      <c r="G1546" s="238"/>
      <c r="H1546" s="242">
        <v>54</v>
      </c>
      <c r="I1546" s="243"/>
      <c r="J1546" s="238"/>
      <c r="K1546" s="238"/>
      <c r="L1546" s="244"/>
      <c r="M1546" s="245"/>
      <c r="N1546" s="246"/>
      <c r="O1546" s="246"/>
      <c r="P1546" s="246"/>
      <c r="Q1546" s="246"/>
      <c r="R1546" s="246"/>
      <c r="S1546" s="246"/>
      <c r="T1546" s="247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T1546" s="248" t="s">
        <v>196</v>
      </c>
      <c r="AU1546" s="248" t="s">
        <v>86</v>
      </c>
      <c r="AV1546" s="13" t="s">
        <v>86</v>
      </c>
      <c r="AW1546" s="13" t="s">
        <v>32</v>
      </c>
      <c r="AX1546" s="13" t="s">
        <v>76</v>
      </c>
      <c r="AY1546" s="248" t="s">
        <v>116</v>
      </c>
    </row>
    <row r="1547" s="15" customFormat="1">
      <c r="A1547" s="15"/>
      <c r="B1547" s="260"/>
      <c r="C1547" s="261"/>
      <c r="D1547" s="239" t="s">
        <v>196</v>
      </c>
      <c r="E1547" s="262" t="s">
        <v>1</v>
      </c>
      <c r="F1547" s="263" t="s">
        <v>1812</v>
      </c>
      <c r="G1547" s="261"/>
      <c r="H1547" s="264">
        <v>54</v>
      </c>
      <c r="I1547" s="265"/>
      <c r="J1547" s="261"/>
      <c r="K1547" s="261"/>
      <c r="L1547" s="266"/>
      <c r="M1547" s="267"/>
      <c r="N1547" s="268"/>
      <c r="O1547" s="268"/>
      <c r="P1547" s="268"/>
      <c r="Q1547" s="268"/>
      <c r="R1547" s="268"/>
      <c r="S1547" s="268"/>
      <c r="T1547" s="269"/>
      <c r="U1547" s="15"/>
      <c r="V1547" s="15"/>
      <c r="W1547" s="15"/>
      <c r="X1547" s="15"/>
      <c r="Y1547" s="15"/>
      <c r="Z1547" s="15"/>
      <c r="AA1547" s="15"/>
      <c r="AB1547" s="15"/>
      <c r="AC1547" s="15"/>
      <c r="AD1547" s="15"/>
      <c r="AE1547" s="15"/>
      <c r="AT1547" s="270" t="s">
        <v>196</v>
      </c>
      <c r="AU1547" s="270" t="s">
        <v>86</v>
      </c>
      <c r="AV1547" s="15" t="s">
        <v>119</v>
      </c>
      <c r="AW1547" s="15" t="s">
        <v>32</v>
      </c>
      <c r="AX1547" s="15" t="s">
        <v>76</v>
      </c>
      <c r="AY1547" s="270" t="s">
        <v>116</v>
      </c>
    </row>
    <row r="1548" s="13" customFormat="1">
      <c r="A1548" s="13"/>
      <c r="B1548" s="237"/>
      <c r="C1548" s="238"/>
      <c r="D1548" s="239" t="s">
        <v>196</v>
      </c>
      <c r="E1548" s="240" t="s">
        <v>1</v>
      </c>
      <c r="F1548" s="241" t="s">
        <v>1813</v>
      </c>
      <c r="G1548" s="238"/>
      <c r="H1548" s="242">
        <v>72.799999999999997</v>
      </c>
      <c r="I1548" s="243"/>
      <c r="J1548" s="238"/>
      <c r="K1548" s="238"/>
      <c r="L1548" s="244"/>
      <c r="M1548" s="245"/>
      <c r="N1548" s="246"/>
      <c r="O1548" s="246"/>
      <c r="P1548" s="246"/>
      <c r="Q1548" s="246"/>
      <c r="R1548" s="246"/>
      <c r="S1548" s="246"/>
      <c r="T1548" s="247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T1548" s="248" t="s">
        <v>196</v>
      </c>
      <c r="AU1548" s="248" t="s">
        <v>86</v>
      </c>
      <c r="AV1548" s="13" t="s">
        <v>86</v>
      </c>
      <c r="AW1548" s="13" t="s">
        <v>32</v>
      </c>
      <c r="AX1548" s="13" t="s">
        <v>76</v>
      </c>
      <c r="AY1548" s="248" t="s">
        <v>116</v>
      </c>
    </row>
    <row r="1549" s="15" customFormat="1">
      <c r="A1549" s="15"/>
      <c r="B1549" s="260"/>
      <c r="C1549" s="261"/>
      <c r="D1549" s="239" t="s">
        <v>196</v>
      </c>
      <c r="E1549" s="262" t="s">
        <v>1</v>
      </c>
      <c r="F1549" s="263" t="s">
        <v>1814</v>
      </c>
      <c r="G1549" s="261"/>
      <c r="H1549" s="264">
        <v>72.799999999999997</v>
      </c>
      <c r="I1549" s="265"/>
      <c r="J1549" s="261"/>
      <c r="K1549" s="261"/>
      <c r="L1549" s="266"/>
      <c r="M1549" s="267"/>
      <c r="N1549" s="268"/>
      <c r="O1549" s="268"/>
      <c r="P1549" s="268"/>
      <c r="Q1549" s="268"/>
      <c r="R1549" s="268"/>
      <c r="S1549" s="268"/>
      <c r="T1549" s="269"/>
      <c r="U1549" s="15"/>
      <c r="V1549" s="15"/>
      <c r="W1549" s="15"/>
      <c r="X1549" s="15"/>
      <c r="Y1549" s="15"/>
      <c r="Z1549" s="15"/>
      <c r="AA1549" s="15"/>
      <c r="AB1549" s="15"/>
      <c r="AC1549" s="15"/>
      <c r="AD1549" s="15"/>
      <c r="AE1549" s="15"/>
      <c r="AT1549" s="270" t="s">
        <v>196</v>
      </c>
      <c r="AU1549" s="270" t="s">
        <v>86</v>
      </c>
      <c r="AV1549" s="15" t="s">
        <v>119</v>
      </c>
      <c r="AW1549" s="15" t="s">
        <v>32</v>
      </c>
      <c r="AX1549" s="15" t="s">
        <v>76</v>
      </c>
      <c r="AY1549" s="270" t="s">
        <v>116</v>
      </c>
    </row>
    <row r="1550" s="13" customFormat="1">
      <c r="A1550" s="13"/>
      <c r="B1550" s="237"/>
      <c r="C1550" s="238"/>
      <c r="D1550" s="239" t="s">
        <v>196</v>
      </c>
      <c r="E1550" s="240" t="s">
        <v>1</v>
      </c>
      <c r="F1550" s="241" t="s">
        <v>1815</v>
      </c>
      <c r="G1550" s="238"/>
      <c r="H1550" s="242">
        <v>12.5</v>
      </c>
      <c r="I1550" s="243"/>
      <c r="J1550" s="238"/>
      <c r="K1550" s="238"/>
      <c r="L1550" s="244"/>
      <c r="M1550" s="245"/>
      <c r="N1550" s="246"/>
      <c r="O1550" s="246"/>
      <c r="P1550" s="246"/>
      <c r="Q1550" s="246"/>
      <c r="R1550" s="246"/>
      <c r="S1550" s="246"/>
      <c r="T1550" s="247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13"/>
      <c r="AE1550" s="13"/>
      <c r="AT1550" s="248" t="s">
        <v>196</v>
      </c>
      <c r="AU1550" s="248" t="s">
        <v>86</v>
      </c>
      <c r="AV1550" s="13" t="s">
        <v>86</v>
      </c>
      <c r="AW1550" s="13" t="s">
        <v>32</v>
      </c>
      <c r="AX1550" s="13" t="s">
        <v>76</v>
      </c>
      <c r="AY1550" s="248" t="s">
        <v>116</v>
      </c>
    </row>
    <row r="1551" s="15" customFormat="1">
      <c r="A1551" s="15"/>
      <c r="B1551" s="260"/>
      <c r="C1551" s="261"/>
      <c r="D1551" s="239" t="s">
        <v>196</v>
      </c>
      <c r="E1551" s="262" t="s">
        <v>1</v>
      </c>
      <c r="F1551" s="263" t="s">
        <v>1816</v>
      </c>
      <c r="G1551" s="261"/>
      <c r="H1551" s="264">
        <v>12.5</v>
      </c>
      <c r="I1551" s="265"/>
      <c r="J1551" s="261"/>
      <c r="K1551" s="261"/>
      <c r="L1551" s="266"/>
      <c r="M1551" s="267"/>
      <c r="N1551" s="268"/>
      <c r="O1551" s="268"/>
      <c r="P1551" s="268"/>
      <c r="Q1551" s="268"/>
      <c r="R1551" s="268"/>
      <c r="S1551" s="268"/>
      <c r="T1551" s="269"/>
      <c r="U1551" s="15"/>
      <c r="V1551" s="15"/>
      <c r="W1551" s="15"/>
      <c r="X1551" s="15"/>
      <c r="Y1551" s="15"/>
      <c r="Z1551" s="15"/>
      <c r="AA1551" s="15"/>
      <c r="AB1551" s="15"/>
      <c r="AC1551" s="15"/>
      <c r="AD1551" s="15"/>
      <c r="AE1551" s="15"/>
      <c r="AT1551" s="270" t="s">
        <v>196</v>
      </c>
      <c r="AU1551" s="270" t="s">
        <v>86</v>
      </c>
      <c r="AV1551" s="15" t="s">
        <v>119</v>
      </c>
      <c r="AW1551" s="15" t="s">
        <v>32</v>
      </c>
      <c r="AX1551" s="15" t="s">
        <v>76</v>
      </c>
      <c r="AY1551" s="270" t="s">
        <v>116</v>
      </c>
    </row>
    <row r="1552" s="13" customFormat="1">
      <c r="A1552" s="13"/>
      <c r="B1552" s="237"/>
      <c r="C1552" s="238"/>
      <c r="D1552" s="239" t="s">
        <v>196</v>
      </c>
      <c r="E1552" s="240" t="s">
        <v>1</v>
      </c>
      <c r="F1552" s="241" t="s">
        <v>1817</v>
      </c>
      <c r="G1552" s="238"/>
      <c r="H1552" s="242">
        <v>35</v>
      </c>
      <c r="I1552" s="243"/>
      <c r="J1552" s="238"/>
      <c r="K1552" s="238"/>
      <c r="L1552" s="244"/>
      <c r="M1552" s="245"/>
      <c r="N1552" s="246"/>
      <c r="O1552" s="246"/>
      <c r="P1552" s="246"/>
      <c r="Q1552" s="246"/>
      <c r="R1552" s="246"/>
      <c r="S1552" s="246"/>
      <c r="T1552" s="247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13"/>
      <c r="AE1552" s="13"/>
      <c r="AT1552" s="248" t="s">
        <v>196</v>
      </c>
      <c r="AU1552" s="248" t="s">
        <v>86</v>
      </c>
      <c r="AV1552" s="13" t="s">
        <v>86</v>
      </c>
      <c r="AW1552" s="13" t="s">
        <v>32</v>
      </c>
      <c r="AX1552" s="13" t="s">
        <v>76</v>
      </c>
      <c r="AY1552" s="248" t="s">
        <v>116</v>
      </c>
    </row>
    <row r="1553" s="13" customFormat="1">
      <c r="A1553" s="13"/>
      <c r="B1553" s="237"/>
      <c r="C1553" s="238"/>
      <c r="D1553" s="239" t="s">
        <v>196</v>
      </c>
      <c r="E1553" s="240" t="s">
        <v>1</v>
      </c>
      <c r="F1553" s="241" t="s">
        <v>1818</v>
      </c>
      <c r="G1553" s="238"/>
      <c r="H1553" s="242">
        <v>131.80000000000001</v>
      </c>
      <c r="I1553" s="243"/>
      <c r="J1553" s="238"/>
      <c r="K1553" s="238"/>
      <c r="L1553" s="244"/>
      <c r="M1553" s="245"/>
      <c r="N1553" s="246"/>
      <c r="O1553" s="246"/>
      <c r="P1553" s="246"/>
      <c r="Q1553" s="246"/>
      <c r="R1553" s="246"/>
      <c r="S1553" s="246"/>
      <c r="T1553" s="247"/>
      <c r="U1553" s="13"/>
      <c r="V1553" s="13"/>
      <c r="W1553" s="13"/>
      <c r="X1553" s="13"/>
      <c r="Y1553" s="13"/>
      <c r="Z1553" s="13"/>
      <c r="AA1553" s="13"/>
      <c r="AB1553" s="13"/>
      <c r="AC1553" s="13"/>
      <c r="AD1553" s="13"/>
      <c r="AE1553" s="13"/>
      <c r="AT1553" s="248" t="s">
        <v>196</v>
      </c>
      <c r="AU1553" s="248" t="s">
        <v>86</v>
      </c>
      <c r="AV1553" s="13" t="s">
        <v>86</v>
      </c>
      <c r="AW1553" s="13" t="s">
        <v>32</v>
      </c>
      <c r="AX1553" s="13" t="s">
        <v>76</v>
      </c>
      <c r="AY1553" s="248" t="s">
        <v>116</v>
      </c>
    </row>
    <row r="1554" s="13" customFormat="1">
      <c r="A1554" s="13"/>
      <c r="B1554" s="237"/>
      <c r="C1554" s="238"/>
      <c r="D1554" s="239" t="s">
        <v>196</v>
      </c>
      <c r="E1554" s="240" t="s">
        <v>1</v>
      </c>
      <c r="F1554" s="241" t="s">
        <v>1819</v>
      </c>
      <c r="G1554" s="238"/>
      <c r="H1554" s="242">
        <v>21.600000000000001</v>
      </c>
      <c r="I1554" s="243"/>
      <c r="J1554" s="238"/>
      <c r="K1554" s="238"/>
      <c r="L1554" s="244"/>
      <c r="M1554" s="245"/>
      <c r="N1554" s="246"/>
      <c r="O1554" s="246"/>
      <c r="P1554" s="246"/>
      <c r="Q1554" s="246"/>
      <c r="R1554" s="246"/>
      <c r="S1554" s="246"/>
      <c r="T1554" s="247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13"/>
      <c r="AE1554" s="13"/>
      <c r="AT1554" s="248" t="s">
        <v>196</v>
      </c>
      <c r="AU1554" s="248" t="s">
        <v>86</v>
      </c>
      <c r="AV1554" s="13" t="s">
        <v>86</v>
      </c>
      <c r="AW1554" s="13" t="s">
        <v>32</v>
      </c>
      <c r="AX1554" s="13" t="s">
        <v>76</v>
      </c>
      <c r="AY1554" s="248" t="s">
        <v>116</v>
      </c>
    </row>
    <row r="1555" s="13" customFormat="1">
      <c r="A1555" s="13"/>
      <c r="B1555" s="237"/>
      <c r="C1555" s="238"/>
      <c r="D1555" s="239" t="s">
        <v>196</v>
      </c>
      <c r="E1555" s="240" t="s">
        <v>1</v>
      </c>
      <c r="F1555" s="241" t="s">
        <v>1820</v>
      </c>
      <c r="G1555" s="238"/>
      <c r="H1555" s="242">
        <v>35.100000000000001</v>
      </c>
      <c r="I1555" s="243"/>
      <c r="J1555" s="238"/>
      <c r="K1555" s="238"/>
      <c r="L1555" s="244"/>
      <c r="M1555" s="245"/>
      <c r="N1555" s="246"/>
      <c r="O1555" s="246"/>
      <c r="P1555" s="246"/>
      <c r="Q1555" s="246"/>
      <c r="R1555" s="246"/>
      <c r="S1555" s="246"/>
      <c r="T1555" s="247"/>
      <c r="U1555" s="13"/>
      <c r="V1555" s="13"/>
      <c r="W1555" s="13"/>
      <c r="X1555" s="13"/>
      <c r="Y1555" s="13"/>
      <c r="Z1555" s="13"/>
      <c r="AA1555" s="13"/>
      <c r="AB1555" s="13"/>
      <c r="AC1555" s="13"/>
      <c r="AD1555" s="13"/>
      <c r="AE1555" s="13"/>
      <c r="AT1555" s="248" t="s">
        <v>196</v>
      </c>
      <c r="AU1555" s="248" t="s">
        <v>86</v>
      </c>
      <c r="AV1555" s="13" t="s">
        <v>86</v>
      </c>
      <c r="AW1555" s="13" t="s">
        <v>32</v>
      </c>
      <c r="AX1555" s="13" t="s">
        <v>76</v>
      </c>
      <c r="AY1555" s="248" t="s">
        <v>116</v>
      </c>
    </row>
    <row r="1556" s="13" customFormat="1">
      <c r="A1556" s="13"/>
      <c r="B1556" s="237"/>
      <c r="C1556" s="238"/>
      <c r="D1556" s="239" t="s">
        <v>196</v>
      </c>
      <c r="E1556" s="240" t="s">
        <v>1</v>
      </c>
      <c r="F1556" s="241" t="s">
        <v>1821</v>
      </c>
      <c r="G1556" s="238"/>
      <c r="H1556" s="242">
        <v>131.80000000000001</v>
      </c>
      <c r="I1556" s="243"/>
      <c r="J1556" s="238"/>
      <c r="K1556" s="238"/>
      <c r="L1556" s="244"/>
      <c r="M1556" s="245"/>
      <c r="N1556" s="246"/>
      <c r="O1556" s="246"/>
      <c r="P1556" s="246"/>
      <c r="Q1556" s="246"/>
      <c r="R1556" s="246"/>
      <c r="S1556" s="246"/>
      <c r="T1556" s="247"/>
      <c r="U1556" s="13"/>
      <c r="V1556" s="13"/>
      <c r="W1556" s="13"/>
      <c r="X1556" s="13"/>
      <c r="Y1556" s="13"/>
      <c r="Z1556" s="13"/>
      <c r="AA1556" s="13"/>
      <c r="AB1556" s="13"/>
      <c r="AC1556" s="13"/>
      <c r="AD1556" s="13"/>
      <c r="AE1556" s="13"/>
      <c r="AT1556" s="248" t="s">
        <v>196</v>
      </c>
      <c r="AU1556" s="248" t="s">
        <v>86</v>
      </c>
      <c r="AV1556" s="13" t="s">
        <v>86</v>
      </c>
      <c r="AW1556" s="13" t="s">
        <v>32</v>
      </c>
      <c r="AX1556" s="13" t="s">
        <v>76</v>
      </c>
      <c r="AY1556" s="248" t="s">
        <v>116</v>
      </c>
    </row>
    <row r="1557" s="13" customFormat="1">
      <c r="A1557" s="13"/>
      <c r="B1557" s="237"/>
      <c r="C1557" s="238"/>
      <c r="D1557" s="239" t="s">
        <v>196</v>
      </c>
      <c r="E1557" s="240" t="s">
        <v>1</v>
      </c>
      <c r="F1557" s="241" t="s">
        <v>1822</v>
      </c>
      <c r="G1557" s="238"/>
      <c r="H1557" s="242">
        <v>21.600000000000001</v>
      </c>
      <c r="I1557" s="243"/>
      <c r="J1557" s="238"/>
      <c r="K1557" s="238"/>
      <c r="L1557" s="244"/>
      <c r="M1557" s="245"/>
      <c r="N1557" s="246"/>
      <c r="O1557" s="246"/>
      <c r="P1557" s="246"/>
      <c r="Q1557" s="246"/>
      <c r="R1557" s="246"/>
      <c r="S1557" s="246"/>
      <c r="T1557" s="247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T1557" s="248" t="s">
        <v>196</v>
      </c>
      <c r="AU1557" s="248" t="s">
        <v>86</v>
      </c>
      <c r="AV1557" s="13" t="s">
        <v>86</v>
      </c>
      <c r="AW1557" s="13" t="s">
        <v>32</v>
      </c>
      <c r="AX1557" s="13" t="s">
        <v>76</v>
      </c>
      <c r="AY1557" s="248" t="s">
        <v>116</v>
      </c>
    </row>
    <row r="1558" s="13" customFormat="1">
      <c r="A1558" s="13"/>
      <c r="B1558" s="237"/>
      <c r="C1558" s="238"/>
      <c r="D1558" s="239" t="s">
        <v>196</v>
      </c>
      <c r="E1558" s="240" t="s">
        <v>1</v>
      </c>
      <c r="F1558" s="241" t="s">
        <v>1823</v>
      </c>
      <c r="G1558" s="238"/>
      <c r="H1558" s="242">
        <v>34.399999999999999</v>
      </c>
      <c r="I1558" s="243"/>
      <c r="J1558" s="238"/>
      <c r="K1558" s="238"/>
      <c r="L1558" s="244"/>
      <c r="M1558" s="245"/>
      <c r="N1558" s="246"/>
      <c r="O1558" s="246"/>
      <c r="P1558" s="246"/>
      <c r="Q1558" s="246"/>
      <c r="R1558" s="246"/>
      <c r="S1558" s="246"/>
      <c r="T1558" s="247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13"/>
      <c r="AE1558" s="13"/>
      <c r="AT1558" s="248" t="s">
        <v>196</v>
      </c>
      <c r="AU1558" s="248" t="s">
        <v>86</v>
      </c>
      <c r="AV1558" s="13" t="s">
        <v>86</v>
      </c>
      <c r="AW1558" s="13" t="s">
        <v>32</v>
      </c>
      <c r="AX1558" s="13" t="s">
        <v>76</v>
      </c>
      <c r="AY1558" s="248" t="s">
        <v>116</v>
      </c>
    </row>
    <row r="1559" s="13" customFormat="1">
      <c r="A1559" s="13"/>
      <c r="B1559" s="237"/>
      <c r="C1559" s="238"/>
      <c r="D1559" s="239" t="s">
        <v>196</v>
      </c>
      <c r="E1559" s="240" t="s">
        <v>1</v>
      </c>
      <c r="F1559" s="241" t="s">
        <v>1824</v>
      </c>
      <c r="G1559" s="238"/>
      <c r="H1559" s="242">
        <v>63</v>
      </c>
      <c r="I1559" s="243"/>
      <c r="J1559" s="238"/>
      <c r="K1559" s="238"/>
      <c r="L1559" s="244"/>
      <c r="M1559" s="245"/>
      <c r="N1559" s="246"/>
      <c r="O1559" s="246"/>
      <c r="P1559" s="246"/>
      <c r="Q1559" s="246"/>
      <c r="R1559" s="246"/>
      <c r="S1559" s="246"/>
      <c r="T1559" s="247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T1559" s="248" t="s">
        <v>196</v>
      </c>
      <c r="AU1559" s="248" t="s">
        <v>86</v>
      </c>
      <c r="AV1559" s="13" t="s">
        <v>86</v>
      </c>
      <c r="AW1559" s="13" t="s">
        <v>32</v>
      </c>
      <c r="AX1559" s="13" t="s">
        <v>76</v>
      </c>
      <c r="AY1559" s="248" t="s">
        <v>116</v>
      </c>
    </row>
    <row r="1560" s="13" customFormat="1">
      <c r="A1560" s="13"/>
      <c r="B1560" s="237"/>
      <c r="C1560" s="238"/>
      <c r="D1560" s="239" t="s">
        <v>196</v>
      </c>
      <c r="E1560" s="240" t="s">
        <v>1</v>
      </c>
      <c r="F1560" s="241" t="s">
        <v>1825</v>
      </c>
      <c r="G1560" s="238"/>
      <c r="H1560" s="242">
        <v>13.199999999999999</v>
      </c>
      <c r="I1560" s="243"/>
      <c r="J1560" s="238"/>
      <c r="K1560" s="238"/>
      <c r="L1560" s="244"/>
      <c r="M1560" s="245"/>
      <c r="N1560" s="246"/>
      <c r="O1560" s="246"/>
      <c r="P1560" s="246"/>
      <c r="Q1560" s="246"/>
      <c r="R1560" s="246"/>
      <c r="S1560" s="246"/>
      <c r="T1560" s="247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T1560" s="248" t="s">
        <v>196</v>
      </c>
      <c r="AU1560" s="248" t="s">
        <v>86</v>
      </c>
      <c r="AV1560" s="13" t="s">
        <v>86</v>
      </c>
      <c r="AW1560" s="13" t="s">
        <v>32</v>
      </c>
      <c r="AX1560" s="13" t="s">
        <v>76</v>
      </c>
      <c r="AY1560" s="248" t="s">
        <v>116</v>
      </c>
    </row>
    <row r="1561" s="15" customFormat="1">
      <c r="A1561" s="15"/>
      <c r="B1561" s="260"/>
      <c r="C1561" s="261"/>
      <c r="D1561" s="239" t="s">
        <v>196</v>
      </c>
      <c r="E1561" s="262" t="s">
        <v>1</v>
      </c>
      <c r="F1561" s="263" t="s">
        <v>400</v>
      </c>
      <c r="G1561" s="261"/>
      <c r="H1561" s="264">
        <v>487.5</v>
      </c>
      <c r="I1561" s="265"/>
      <c r="J1561" s="261"/>
      <c r="K1561" s="261"/>
      <c r="L1561" s="266"/>
      <c r="M1561" s="267"/>
      <c r="N1561" s="268"/>
      <c r="O1561" s="268"/>
      <c r="P1561" s="268"/>
      <c r="Q1561" s="268"/>
      <c r="R1561" s="268"/>
      <c r="S1561" s="268"/>
      <c r="T1561" s="269"/>
      <c r="U1561" s="15"/>
      <c r="V1561" s="15"/>
      <c r="W1561" s="15"/>
      <c r="X1561" s="15"/>
      <c r="Y1561" s="15"/>
      <c r="Z1561" s="15"/>
      <c r="AA1561" s="15"/>
      <c r="AB1561" s="15"/>
      <c r="AC1561" s="15"/>
      <c r="AD1561" s="15"/>
      <c r="AE1561" s="15"/>
      <c r="AT1561" s="270" t="s">
        <v>196</v>
      </c>
      <c r="AU1561" s="270" t="s">
        <v>86</v>
      </c>
      <c r="AV1561" s="15" t="s">
        <v>119</v>
      </c>
      <c r="AW1561" s="15" t="s">
        <v>32</v>
      </c>
      <c r="AX1561" s="15" t="s">
        <v>76</v>
      </c>
      <c r="AY1561" s="270" t="s">
        <v>116</v>
      </c>
    </row>
    <row r="1562" s="14" customFormat="1">
      <c r="A1562" s="14"/>
      <c r="B1562" s="249"/>
      <c r="C1562" s="250"/>
      <c r="D1562" s="239" t="s">
        <v>196</v>
      </c>
      <c r="E1562" s="251" t="s">
        <v>1</v>
      </c>
      <c r="F1562" s="252" t="s">
        <v>201</v>
      </c>
      <c r="G1562" s="250"/>
      <c r="H1562" s="253">
        <v>697.5</v>
      </c>
      <c r="I1562" s="254"/>
      <c r="J1562" s="250"/>
      <c r="K1562" s="250"/>
      <c r="L1562" s="255"/>
      <c r="M1562" s="256"/>
      <c r="N1562" s="257"/>
      <c r="O1562" s="257"/>
      <c r="P1562" s="257"/>
      <c r="Q1562" s="257"/>
      <c r="R1562" s="257"/>
      <c r="S1562" s="257"/>
      <c r="T1562" s="258"/>
      <c r="U1562" s="14"/>
      <c r="V1562" s="14"/>
      <c r="W1562" s="14"/>
      <c r="X1562" s="14"/>
      <c r="Y1562" s="14"/>
      <c r="Z1562" s="14"/>
      <c r="AA1562" s="14"/>
      <c r="AB1562" s="14"/>
      <c r="AC1562" s="14"/>
      <c r="AD1562" s="14"/>
      <c r="AE1562" s="14"/>
      <c r="AT1562" s="259" t="s">
        <v>196</v>
      </c>
      <c r="AU1562" s="259" t="s">
        <v>86</v>
      </c>
      <c r="AV1562" s="14" t="s">
        <v>126</v>
      </c>
      <c r="AW1562" s="14" t="s">
        <v>32</v>
      </c>
      <c r="AX1562" s="14" t="s">
        <v>81</v>
      </c>
      <c r="AY1562" s="259" t="s">
        <v>116</v>
      </c>
    </row>
    <row r="1563" s="2" customFormat="1" ht="14.4" customHeight="1">
      <c r="A1563" s="38"/>
      <c r="B1563" s="39"/>
      <c r="C1563" s="271" t="s">
        <v>1887</v>
      </c>
      <c r="D1563" s="271" t="s">
        <v>1304</v>
      </c>
      <c r="E1563" s="272" t="s">
        <v>1888</v>
      </c>
      <c r="F1563" s="273" t="s">
        <v>1889</v>
      </c>
      <c r="G1563" s="274" t="s">
        <v>262</v>
      </c>
      <c r="H1563" s="275">
        <v>571.83799999999997</v>
      </c>
      <c r="I1563" s="276"/>
      <c r="J1563" s="277">
        <f>ROUND(I1563*H1563,2)</f>
        <v>0</v>
      </c>
      <c r="K1563" s="278"/>
      <c r="L1563" s="279"/>
      <c r="M1563" s="280" t="s">
        <v>1</v>
      </c>
      <c r="N1563" s="281" t="s">
        <v>41</v>
      </c>
      <c r="O1563" s="91"/>
      <c r="P1563" s="226">
        <f>O1563*H1563</f>
        <v>0</v>
      </c>
      <c r="Q1563" s="226">
        <v>0</v>
      </c>
      <c r="R1563" s="226">
        <f>Q1563*H1563</f>
        <v>0</v>
      </c>
      <c r="S1563" s="226">
        <v>0</v>
      </c>
      <c r="T1563" s="227">
        <f>S1563*H1563</f>
        <v>0</v>
      </c>
      <c r="U1563" s="38"/>
      <c r="V1563" s="38"/>
      <c r="W1563" s="38"/>
      <c r="X1563" s="38"/>
      <c r="Y1563" s="38"/>
      <c r="Z1563" s="38"/>
      <c r="AA1563" s="38"/>
      <c r="AB1563" s="38"/>
      <c r="AC1563" s="38"/>
      <c r="AD1563" s="38"/>
      <c r="AE1563" s="38"/>
      <c r="AR1563" s="228" t="s">
        <v>519</v>
      </c>
      <c r="AT1563" s="228" t="s">
        <v>1304</v>
      </c>
      <c r="AU1563" s="228" t="s">
        <v>86</v>
      </c>
      <c r="AY1563" s="17" t="s">
        <v>116</v>
      </c>
      <c r="BE1563" s="229">
        <f>IF(N1563="základní",J1563,0)</f>
        <v>0</v>
      </c>
      <c r="BF1563" s="229">
        <f>IF(N1563="snížená",J1563,0)</f>
        <v>0</v>
      </c>
      <c r="BG1563" s="229">
        <f>IF(N1563="zákl. přenesená",J1563,0)</f>
        <v>0</v>
      </c>
      <c r="BH1563" s="229">
        <f>IF(N1563="sníž. přenesená",J1563,0)</f>
        <v>0</v>
      </c>
      <c r="BI1563" s="229">
        <f>IF(N1563="nulová",J1563,0)</f>
        <v>0</v>
      </c>
      <c r="BJ1563" s="17" t="s">
        <v>81</v>
      </c>
      <c r="BK1563" s="229">
        <f>ROUND(I1563*H1563,2)</f>
        <v>0</v>
      </c>
      <c r="BL1563" s="17" t="s">
        <v>379</v>
      </c>
      <c r="BM1563" s="228" t="s">
        <v>1890</v>
      </c>
    </row>
    <row r="1564" s="13" customFormat="1">
      <c r="A1564" s="13"/>
      <c r="B1564" s="237"/>
      <c r="C1564" s="238"/>
      <c r="D1564" s="239" t="s">
        <v>196</v>
      </c>
      <c r="E1564" s="240" t="s">
        <v>1</v>
      </c>
      <c r="F1564" s="241" t="s">
        <v>1891</v>
      </c>
      <c r="G1564" s="238"/>
      <c r="H1564" s="242">
        <v>571.83799999999997</v>
      </c>
      <c r="I1564" s="243"/>
      <c r="J1564" s="238"/>
      <c r="K1564" s="238"/>
      <c r="L1564" s="244"/>
      <c r="M1564" s="245"/>
      <c r="N1564" s="246"/>
      <c r="O1564" s="246"/>
      <c r="P1564" s="246"/>
      <c r="Q1564" s="246"/>
      <c r="R1564" s="246"/>
      <c r="S1564" s="246"/>
      <c r="T1564" s="247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13"/>
      <c r="AE1564" s="13"/>
      <c r="AT1564" s="248" t="s">
        <v>196</v>
      </c>
      <c r="AU1564" s="248" t="s">
        <v>86</v>
      </c>
      <c r="AV1564" s="13" t="s">
        <v>86</v>
      </c>
      <c r="AW1564" s="13" t="s">
        <v>32</v>
      </c>
      <c r="AX1564" s="13" t="s">
        <v>81</v>
      </c>
      <c r="AY1564" s="248" t="s">
        <v>116</v>
      </c>
    </row>
    <row r="1565" s="2" customFormat="1" ht="24.15" customHeight="1">
      <c r="A1565" s="38"/>
      <c r="B1565" s="39"/>
      <c r="C1565" s="216" t="s">
        <v>1892</v>
      </c>
      <c r="D1565" s="216" t="s">
        <v>120</v>
      </c>
      <c r="E1565" s="217" t="s">
        <v>1893</v>
      </c>
      <c r="F1565" s="218" t="s">
        <v>1894</v>
      </c>
      <c r="G1565" s="219" t="s">
        <v>1742</v>
      </c>
      <c r="H1565" s="282"/>
      <c r="I1565" s="221"/>
      <c r="J1565" s="222">
        <f>ROUND(I1565*H1565,2)</f>
        <v>0</v>
      </c>
      <c r="K1565" s="223"/>
      <c r="L1565" s="44"/>
      <c r="M1565" s="224" t="s">
        <v>1</v>
      </c>
      <c r="N1565" s="225" t="s">
        <v>41</v>
      </c>
      <c r="O1565" s="91"/>
      <c r="P1565" s="226">
        <f>O1565*H1565</f>
        <v>0</v>
      </c>
      <c r="Q1565" s="226">
        <v>0</v>
      </c>
      <c r="R1565" s="226">
        <f>Q1565*H1565</f>
        <v>0</v>
      </c>
      <c r="S1565" s="226">
        <v>0</v>
      </c>
      <c r="T1565" s="227">
        <f>S1565*H1565</f>
        <v>0</v>
      </c>
      <c r="U1565" s="38"/>
      <c r="V1565" s="38"/>
      <c r="W1565" s="38"/>
      <c r="X1565" s="38"/>
      <c r="Y1565" s="38"/>
      <c r="Z1565" s="38"/>
      <c r="AA1565" s="38"/>
      <c r="AB1565" s="38"/>
      <c r="AC1565" s="38"/>
      <c r="AD1565" s="38"/>
      <c r="AE1565" s="38"/>
      <c r="AR1565" s="228" t="s">
        <v>379</v>
      </c>
      <c r="AT1565" s="228" t="s">
        <v>120</v>
      </c>
      <c r="AU1565" s="228" t="s">
        <v>86</v>
      </c>
      <c r="AY1565" s="17" t="s">
        <v>116</v>
      </c>
      <c r="BE1565" s="229">
        <f>IF(N1565="základní",J1565,0)</f>
        <v>0</v>
      </c>
      <c r="BF1565" s="229">
        <f>IF(N1565="snížená",J1565,0)</f>
        <v>0</v>
      </c>
      <c r="BG1565" s="229">
        <f>IF(N1565="zákl. přenesená",J1565,0)</f>
        <v>0</v>
      </c>
      <c r="BH1565" s="229">
        <f>IF(N1565="sníž. přenesená",J1565,0)</f>
        <v>0</v>
      </c>
      <c r="BI1565" s="229">
        <f>IF(N1565="nulová",J1565,0)</f>
        <v>0</v>
      </c>
      <c r="BJ1565" s="17" t="s">
        <v>81</v>
      </c>
      <c r="BK1565" s="229">
        <f>ROUND(I1565*H1565,2)</f>
        <v>0</v>
      </c>
      <c r="BL1565" s="17" t="s">
        <v>379</v>
      </c>
      <c r="BM1565" s="228" t="s">
        <v>1895</v>
      </c>
    </row>
    <row r="1566" s="12" customFormat="1" ht="22.8" customHeight="1">
      <c r="A1566" s="12"/>
      <c r="B1566" s="200"/>
      <c r="C1566" s="201"/>
      <c r="D1566" s="202" t="s">
        <v>75</v>
      </c>
      <c r="E1566" s="214" t="s">
        <v>1896</v>
      </c>
      <c r="F1566" s="214" t="s">
        <v>1897</v>
      </c>
      <c r="G1566" s="201"/>
      <c r="H1566" s="201"/>
      <c r="I1566" s="204"/>
      <c r="J1566" s="215">
        <f>BK1566</f>
        <v>0</v>
      </c>
      <c r="K1566" s="201"/>
      <c r="L1566" s="206"/>
      <c r="M1566" s="207"/>
      <c r="N1566" s="208"/>
      <c r="O1566" s="208"/>
      <c r="P1566" s="209">
        <f>P1567</f>
        <v>0</v>
      </c>
      <c r="Q1566" s="208"/>
      <c r="R1566" s="209">
        <f>R1567</f>
        <v>0</v>
      </c>
      <c r="S1566" s="208"/>
      <c r="T1566" s="210">
        <f>T1567</f>
        <v>0</v>
      </c>
      <c r="U1566" s="12"/>
      <c r="V1566" s="12"/>
      <c r="W1566" s="12"/>
      <c r="X1566" s="12"/>
      <c r="Y1566" s="12"/>
      <c r="Z1566" s="12"/>
      <c r="AA1566" s="12"/>
      <c r="AB1566" s="12"/>
      <c r="AC1566" s="12"/>
      <c r="AD1566" s="12"/>
      <c r="AE1566" s="12"/>
      <c r="AR1566" s="211" t="s">
        <v>86</v>
      </c>
      <c r="AT1566" s="212" t="s">
        <v>75</v>
      </c>
      <c r="AU1566" s="212" t="s">
        <v>81</v>
      </c>
      <c r="AY1566" s="211" t="s">
        <v>116</v>
      </c>
      <c r="BK1566" s="213">
        <f>BK1567</f>
        <v>0</v>
      </c>
    </row>
    <row r="1567" s="2" customFormat="1" ht="14.4" customHeight="1">
      <c r="A1567" s="38"/>
      <c r="B1567" s="39"/>
      <c r="C1567" s="216" t="s">
        <v>1898</v>
      </c>
      <c r="D1567" s="216" t="s">
        <v>120</v>
      </c>
      <c r="E1567" s="217" t="s">
        <v>1899</v>
      </c>
      <c r="F1567" s="218" t="s">
        <v>1900</v>
      </c>
      <c r="G1567" s="219" t="s">
        <v>123</v>
      </c>
      <c r="H1567" s="220">
        <v>1</v>
      </c>
      <c r="I1567" s="221"/>
      <c r="J1567" s="222">
        <f>ROUND(I1567*H1567,2)</f>
        <v>0</v>
      </c>
      <c r="K1567" s="223"/>
      <c r="L1567" s="44"/>
      <c r="M1567" s="224" t="s">
        <v>1</v>
      </c>
      <c r="N1567" s="225" t="s">
        <v>41</v>
      </c>
      <c r="O1567" s="91"/>
      <c r="P1567" s="226">
        <f>O1567*H1567</f>
        <v>0</v>
      </c>
      <c r="Q1567" s="226">
        <v>0</v>
      </c>
      <c r="R1567" s="226">
        <f>Q1567*H1567</f>
        <v>0</v>
      </c>
      <c r="S1567" s="226">
        <v>0</v>
      </c>
      <c r="T1567" s="227">
        <f>S1567*H1567</f>
        <v>0</v>
      </c>
      <c r="U1567" s="38"/>
      <c r="V1567" s="38"/>
      <c r="W1567" s="38"/>
      <c r="X1567" s="38"/>
      <c r="Y1567" s="38"/>
      <c r="Z1567" s="38"/>
      <c r="AA1567" s="38"/>
      <c r="AB1567" s="38"/>
      <c r="AC1567" s="38"/>
      <c r="AD1567" s="38"/>
      <c r="AE1567" s="38"/>
      <c r="AR1567" s="228" t="s">
        <v>379</v>
      </c>
      <c r="AT1567" s="228" t="s">
        <v>120</v>
      </c>
      <c r="AU1567" s="228" t="s">
        <v>86</v>
      </c>
      <c r="AY1567" s="17" t="s">
        <v>116</v>
      </c>
      <c r="BE1567" s="229">
        <f>IF(N1567="základní",J1567,0)</f>
        <v>0</v>
      </c>
      <c r="BF1567" s="229">
        <f>IF(N1567="snížená",J1567,0)</f>
        <v>0</v>
      </c>
      <c r="BG1567" s="229">
        <f>IF(N1567="zákl. přenesená",J1567,0)</f>
        <v>0</v>
      </c>
      <c r="BH1567" s="229">
        <f>IF(N1567="sníž. přenesená",J1567,0)</f>
        <v>0</v>
      </c>
      <c r="BI1567" s="229">
        <f>IF(N1567="nulová",J1567,0)</f>
        <v>0</v>
      </c>
      <c r="BJ1567" s="17" t="s">
        <v>81</v>
      </c>
      <c r="BK1567" s="229">
        <f>ROUND(I1567*H1567,2)</f>
        <v>0</v>
      </c>
      <c r="BL1567" s="17" t="s">
        <v>379</v>
      </c>
      <c r="BM1567" s="228" t="s">
        <v>1901</v>
      </c>
    </row>
    <row r="1568" s="12" customFormat="1" ht="22.8" customHeight="1">
      <c r="A1568" s="12"/>
      <c r="B1568" s="200"/>
      <c r="C1568" s="201"/>
      <c r="D1568" s="202" t="s">
        <v>75</v>
      </c>
      <c r="E1568" s="214" t="s">
        <v>1902</v>
      </c>
      <c r="F1568" s="214" t="s">
        <v>1903</v>
      </c>
      <c r="G1568" s="201"/>
      <c r="H1568" s="201"/>
      <c r="I1568" s="204"/>
      <c r="J1568" s="215">
        <f>BK1568</f>
        <v>0</v>
      </c>
      <c r="K1568" s="201"/>
      <c r="L1568" s="206"/>
      <c r="M1568" s="207"/>
      <c r="N1568" s="208"/>
      <c r="O1568" s="208"/>
      <c r="P1568" s="209">
        <f>SUM(P1569:P1572)</f>
        <v>0</v>
      </c>
      <c r="Q1568" s="208"/>
      <c r="R1568" s="209">
        <f>SUM(R1569:R1572)</f>
        <v>0.0045000000000000005</v>
      </c>
      <c r="S1568" s="208"/>
      <c r="T1568" s="210">
        <f>SUM(T1569:T1572)</f>
        <v>0</v>
      </c>
      <c r="U1568" s="12"/>
      <c r="V1568" s="12"/>
      <c r="W1568" s="12"/>
      <c r="X1568" s="12"/>
      <c r="Y1568" s="12"/>
      <c r="Z1568" s="12"/>
      <c r="AA1568" s="12"/>
      <c r="AB1568" s="12"/>
      <c r="AC1568" s="12"/>
      <c r="AD1568" s="12"/>
      <c r="AE1568" s="12"/>
      <c r="AR1568" s="211" t="s">
        <v>86</v>
      </c>
      <c r="AT1568" s="212" t="s">
        <v>75</v>
      </c>
      <c r="AU1568" s="212" t="s">
        <v>81</v>
      </c>
      <c r="AY1568" s="211" t="s">
        <v>116</v>
      </c>
      <c r="BK1568" s="213">
        <f>SUM(BK1569:BK1572)</f>
        <v>0</v>
      </c>
    </row>
    <row r="1569" s="2" customFormat="1" ht="24.15" customHeight="1">
      <c r="A1569" s="38"/>
      <c r="B1569" s="39"/>
      <c r="C1569" s="216" t="s">
        <v>1904</v>
      </c>
      <c r="D1569" s="216" t="s">
        <v>120</v>
      </c>
      <c r="E1569" s="217" t="s">
        <v>1905</v>
      </c>
      <c r="F1569" s="218" t="s">
        <v>1906</v>
      </c>
      <c r="G1569" s="219" t="s">
        <v>295</v>
      </c>
      <c r="H1569" s="220">
        <v>18</v>
      </c>
      <c r="I1569" s="221"/>
      <c r="J1569" s="222">
        <f>ROUND(I1569*H1569,2)</f>
        <v>0</v>
      </c>
      <c r="K1569" s="223"/>
      <c r="L1569" s="44"/>
      <c r="M1569" s="224" t="s">
        <v>1</v>
      </c>
      <c r="N1569" s="225" t="s">
        <v>41</v>
      </c>
      <c r="O1569" s="91"/>
      <c r="P1569" s="226">
        <f>O1569*H1569</f>
        <v>0</v>
      </c>
      <c r="Q1569" s="226">
        <v>0.00025000000000000001</v>
      </c>
      <c r="R1569" s="226">
        <f>Q1569*H1569</f>
        <v>0.0045000000000000005</v>
      </c>
      <c r="S1569" s="226">
        <v>0</v>
      </c>
      <c r="T1569" s="227">
        <f>S1569*H1569</f>
        <v>0</v>
      </c>
      <c r="U1569" s="38"/>
      <c r="V1569" s="38"/>
      <c r="W1569" s="38"/>
      <c r="X1569" s="38"/>
      <c r="Y1569" s="38"/>
      <c r="Z1569" s="38"/>
      <c r="AA1569" s="38"/>
      <c r="AB1569" s="38"/>
      <c r="AC1569" s="38"/>
      <c r="AD1569" s="38"/>
      <c r="AE1569" s="38"/>
      <c r="AR1569" s="228" t="s">
        <v>379</v>
      </c>
      <c r="AT1569" s="228" t="s">
        <v>120</v>
      </c>
      <c r="AU1569" s="228" t="s">
        <v>86</v>
      </c>
      <c r="AY1569" s="17" t="s">
        <v>116</v>
      </c>
      <c r="BE1569" s="229">
        <f>IF(N1569="základní",J1569,0)</f>
        <v>0</v>
      </c>
      <c r="BF1569" s="229">
        <f>IF(N1569="snížená",J1569,0)</f>
        <v>0</v>
      </c>
      <c r="BG1569" s="229">
        <f>IF(N1569="zákl. přenesená",J1569,0)</f>
        <v>0</v>
      </c>
      <c r="BH1569" s="229">
        <f>IF(N1569="sníž. přenesená",J1569,0)</f>
        <v>0</v>
      </c>
      <c r="BI1569" s="229">
        <f>IF(N1569="nulová",J1569,0)</f>
        <v>0</v>
      </c>
      <c r="BJ1569" s="17" t="s">
        <v>81</v>
      </c>
      <c r="BK1569" s="229">
        <f>ROUND(I1569*H1569,2)</f>
        <v>0</v>
      </c>
      <c r="BL1569" s="17" t="s">
        <v>379</v>
      </c>
      <c r="BM1569" s="228" t="s">
        <v>1907</v>
      </c>
    </row>
    <row r="1570" s="13" customFormat="1">
      <c r="A1570" s="13"/>
      <c r="B1570" s="237"/>
      <c r="C1570" s="238"/>
      <c r="D1570" s="239" t="s">
        <v>196</v>
      </c>
      <c r="E1570" s="240" t="s">
        <v>1</v>
      </c>
      <c r="F1570" s="241" t="s">
        <v>1908</v>
      </c>
      <c r="G1570" s="238"/>
      <c r="H1570" s="242">
        <v>12</v>
      </c>
      <c r="I1570" s="243"/>
      <c r="J1570" s="238"/>
      <c r="K1570" s="238"/>
      <c r="L1570" s="244"/>
      <c r="M1570" s="245"/>
      <c r="N1570" s="246"/>
      <c r="O1570" s="246"/>
      <c r="P1570" s="246"/>
      <c r="Q1570" s="246"/>
      <c r="R1570" s="246"/>
      <c r="S1570" s="246"/>
      <c r="T1570" s="247"/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13"/>
      <c r="AE1570" s="13"/>
      <c r="AT1570" s="248" t="s">
        <v>196</v>
      </c>
      <c r="AU1570" s="248" t="s">
        <v>86</v>
      </c>
      <c r="AV1570" s="13" t="s">
        <v>86</v>
      </c>
      <c r="AW1570" s="13" t="s">
        <v>32</v>
      </c>
      <c r="AX1570" s="13" t="s">
        <v>76</v>
      </c>
      <c r="AY1570" s="248" t="s">
        <v>116</v>
      </c>
    </row>
    <row r="1571" s="13" customFormat="1">
      <c r="A1571" s="13"/>
      <c r="B1571" s="237"/>
      <c r="C1571" s="238"/>
      <c r="D1571" s="239" t="s">
        <v>196</v>
      </c>
      <c r="E1571" s="240" t="s">
        <v>1</v>
      </c>
      <c r="F1571" s="241" t="s">
        <v>1909</v>
      </c>
      <c r="G1571" s="238"/>
      <c r="H1571" s="242">
        <v>6</v>
      </c>
      <c r="I1571" s="243"/>
      <c r="J1571" s="238"/>
      <c r="K1571" s="238"/>
      <c r="L1571" s="244"/>
      <c r="M1571" s="245"/>
      <c r="N1571" s="246"/>
      <c r="O1571" s="246"/>
      <c r="P1571" s="246"/>
      <c r="Q1571" s="246"/>
      <c r="R1571" s="246"/>
      <c r="S1571" s="246"/>
      <c r="T1571" s="247"/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  <c r="AE1571" s="13"/>
      <c r="AT1571" s="248" t="s">
        <v>196</v>
      </c>
      <c r="AU1571" s="248" t="s">
        <v>86</v>
      </c>
      <c r="AV1571" s="13" t="s">
        <v>86</v>
      </c>
      <c r="AW1571" s="13" t="s">
        <v>32</v>
      </c>
      <c r="AX1571" s="13" t="s">
        <v>76</v>
      </c>
      <c r="AY1571" s="248" t="s">
        <v>116</v>
      </c>
    </row>
    <row r="1572" s="14" customFormat="1">
      <c r="A1572" s="14"/>
      <c r="B1572" s="249"/>
      <c r="C1572" s="250"/>
      <c r="D1572" s="239" t="s">
        <v>196</v>
      </c>
      <c r="E1572" s="251" t="s">
        <v>1</v>
      </c>
      <c r="F1572" s="252" t="s">
        <v>201</v>
      </c>
      <c r="G1572" s="250"/>
      <c r="H1572" s="253">
        <v>18</v>
      </c>
      <c r="I1572" s="254"/>
      <c r="J1572" s="250"/>
      <c r="K1572" s="250"/>
      <c r="L1572" s="255"/>
      <c r="M1572" s="256"/>
      <c r="N1572" s="257"/>
      <c r="O1572" s="257"/>
      <c r="P1572" s="257"/>
      <c r="Q1572" s="257"/>
      <c r="R1572" s="257"/>
      <c r="S1572" s="257"/>
      <c r="T1572" s="258"/>
      <c r="U1572" s="14"/>
      <c r="V1572" s="14"/>
      <c r="W1572" s="14"/>
      <c r="X1572" s="14"/>
      <c r="Y1572" s="14"/>
      <c r="Z1572" s="14"/>
      <c r="AA1572" s="14"/>
      <c r="AB1572" s="14"/>
      <c r="AC1572" s="14"/>
      <c r="AD1572" s="14"/>
      <c r="AE1572" s="14"/>
      <c r="AT1572" s="259" t="s">
        <v>196</v>
      </c>
      <c r="AU1572" s="259" t="s">
        <v>86</v>
      </c>
      <c r="AV1572" s="14" t="s">
        <v>126</v>
      </c>
      <c r="AW1572" s="14" t="s">
        <v>32</v>
      </c>
      <c r="AX1572" s="14" t="s">
        <v>81</v>
      </c>
      <c r="AY1572" s="259" t="s">
        <v>116</v>
      </c>
    </row>
    <row r="1573" s="12" customFormat="1" ht="22.8" customHeight="1">
      <c r="A1573" s="12"/>
      <c r="B1573" s="200"/>
      <c r="C1573" s="201"/>
      <c r="D1573" s="202" t="s">
        <v>75</v>
      </c>
      <c r="E1573" s="214" t="s">
        <v>1910</v>
      </c>
      <c r="F1573" s="214" t="s">
        <v>1911</v>
      </c>
      <c r="G1573" s="201"/>
      <c r="H1573" s="201"/>
      <c r="I1573" s="204"/>
      <c r="J1573" s="215">
        <f>BK1573</f>
        <v>0</v>
      </c>
      <c r="K1573" s="201"/>
      <c r="L1573" s="206"/>
      <c r="M1573" s="207"/>
      <c r="N1573" s="208"/>
      <c r="O1573" s="208"/>
      <c r="P1573" s="209">
        <f>P1574</f>
        <v>0</v>
      </c>
      <c r="Q1573" s="208"/>
      <c r="R1573" s="209">
        <f>R1574</f>
        <v>0</v>
      </c>
      <c r="S1573" s="208"/>
      <c r="T1573" s="210">
        <f>T1574</f>
        <v>0</v>
      </c>
      <c r="U1573" s="12"/>
      <c r="V1573" s="12"/>
      <c r="W1573" s="12"/>
      <c r="X1573" s="12"/>
      <c r="Y1573" s="12"/>
      <c r="Z1573" s="12"/>
      <c r="AA1573" s="12"/>
      <c r="AB1573" s="12"/>
      <c r="AC1573" s="12"/>
      <c r="AD1573" s="12"/>
      <c r="AE1573" s="12"/>
      <c r="AR1573" s="211" t="s">
        <v>86</v>
      </c>
      <c r="AT1573" s="212" t="s">
        <v>75</v>
      </c>
      <c r="AU1573" s="212" t="s">
        <v>81</v>
      </c>
      <c r="AY1573" s="211" t="s">
        <v>116</v>
      </c>
      <c r="BK1573" s="213">
        <f>BK1574</f>
        <v>0</v>
      </c>
    </row>
    <row r="1574" s="2" customFormat="1" ht="14.4" customHeight="1">
      <c r="A1574" s="38"/>
      <c r="B1574" s="39"/>
      <c r="C1574" s="216" t="s">
        <v>1912</v>
      </c>
      <c r="D1574" s="216" t="s">
        <v>120</v>
      </c>
      <c r="E1574" s="217" t="s">
        <v>1913</v>
      </c>
      <c r="F1574" s="218" t="s">
        <v>1914</v>
      </c>
      <c r="G1574" s="219" t="s">
        <v>123</v>
      </c>
      <c r="H1574" s="220">
        <v>1</v>
      </c>
      <c r="I1574" s="221"/>
      <c r="J1574" s="222">
        <f>ROUND(I1574*H1574,2)</f>
        <v>0</v>
      </c>
      <c r="K1574" s="223"/>
      <c r="L1574" s="44"/>
      <c r="M1574" s="224" t="s">
        <v>1</v>
      </c>
      <c r="N1574" s="225" t="s">
        <v>41</v>
      </c>
      <c r="O1574" s="91"/>
      <c r="P1574" s="226">
        <f>O1574*H1574</f>
        <v>0</v>
      </c>
      <c r="Q1574" s="226">
        <v>0</v>
      </c>
      <c r="R1574" s="226">
        <f>Q1574*H1574</f>
        <v>0</v>
      </c>
      <c r="S1574" s="226">
        <v>0</v>
      </c>
      <c r="T1574" s="227">
        <f>S1574*H1574</f>
        <v>0</v>
      </c>
      <c r="U1574" s="38"/>
      <c r="V1574" s="38"/>
      <c r="W1574" s="38"/>
      <c r="X1574" s="38"/>
      <c r="Y1574" s="38"/>
      <c r="Z1574" s="38"/>
      <c r="AA1574" s="38"/>
      <c r="AB1574" s="38"/>
      <c r="AC1574" s="38"/>
      <c r="AD1574" s="38"/>
      <c r="AE1574" s="38"/>
      <c r="AR1574" s="228" t="s">
        <v>379</v>
      </c>
      <c r="AT1574" s="228" t="s">
        <v>120</v>
      </c>
      <c r="AU1574" s="228" t="s">
        <v>86</v>
      </c>
      <c r="AY1574" s="17" t="s">
        <v>116</v>
      </c>
      <c r="BE1574" s="229">
        <f>IF(N1574="základní",J1574,0)</f>
        <v>0</v>
      </c>
      <c r="BF1574" s="229">
        <f>IF(N1574="snížená",J1574,0)</f>
        <v>0</v>
      </c>
      <c r="BG1574" s="229">
        <f>IF(N1574="zákl. přenesená",J1574,0)</f>
        <v>0</v>
      </c>
      <c r="BH1574" s="229">
        <f>IF(N1574="sníž. přenesená",J1574,0)</f>
        <v>0</v>
      </c>
      <c r="BI1574" s="229">
        <f>IF(N1574="nulová",J1574,0)</f>
        <v>0</v>
      </c>
      <c r="BJ1574" s="17" t="s">
        <v>81</v>
      </c>
      <c r="BK1574" s="229">
        <f>ROUND(I1574*H1574,2)</f>
        <v>0</v>
      </c>
      <c r="BL1574" s="17" t="s">
        <v>379</v>
      </c>
      <c r="BM1574" s="228" t="s">
        <v>1915</v>
      </c>
    </row>
    <row r="1575" s="12" customFormat="1" ht="22.8" customHeight="1">
      <c r="A1575" s="12"/>
      <c r="B1575" s="200"/>
      <c r="C1575" s="201"/>
      <c r="D1575" s="202" t="s">
        <v>75</v>
      </c>
      <c r="E1575" s="214" t="s">
        <v>1916</v>
      </c>
      <c r="F1575" s="214" t="s">
        <v>1917</v>
      </c>
      <c r="G1575" s="201"/>
      <c r="H1575" s="201"/>
      <c r="I1575" s="204"/>
      <c r="J1575" s="215">
        <f>BK1575</f>
        <v>0</v>
      </c>
      <c r="K1575" s="201"/>
      <c r="L1575" s="206"/>
      <c r="M1575" s="207"/>
      <c r="N1575" s="208"/>
      <c r="O1575" s="208"/>
      <c r="P1575" s="209">
        <f>SUM(P1576:P1577)</f>
        <v>0</v>
      </c>
      <c r="Q1575" s="208"/>
      <c r="R1575" s="209">
        <f>SUM(R1576:R1577)</f>
        <v>0</v>
      </c>
      <c r="S1575" s="208"/>
      <c r="T1575" s="210">
        <f>SUM(T1576:T1577)</f>
        <v>0</v>
      </c>
      <c r="U1575" s="12"/>
      <c r="V1575" s="12"/>
      <c r="W1575" s="12"/>
      <c r="X1575" s="12"/>
      <c r="Y1575" s="12"/>
      <c r="Z1575" s="12"/>
      <c r="AA1575" s="12"/>
      <c r="AB1575" s="12"/>
      <c r="AC1575" s="12"/>
      <c r="AD1575" s="12"/>
      <c r="AE1575" s="12"/>
      <c r="AR1575" s="211" t="s">
        <v>86</v>
      </c>
      <c r="AT1575" s="212" t="s">
        <v>75</v>
      </c>
      <c r="AU1575" s="212" t="s">
        <v>81</v>
      </c>
      <c r="AY1575" s="211" t="s">
        <v>116</v>
      </c>
      <c r="BK1575" s="213">
        <f>SUM(BK1576:BK1577)</f>
        <v>0</v>
      </c>
    </row>
    <row r="1576" s="2" customFormat="1" ht="14.4" customHeight="1">
      <c r="A1576" s="38"/>
      <c r="B1576" s="39"/>
      <c r="C1576" s="216" t="s">
        <v>1918</v>
      </c>
      <c r="D1576" s="216" t="s">
        <v>120</v>
      </c>
      <c r="E1576" s="217" t="s">
        <v>1919</v>
      </c>
      <c r="F1576" s="218" t="s">
        <v>1920</v>
      </c>
      <c r="G1576" s="219" t="s">
        <v>1921</v>
      </c>
      <c r="H1576" s="220">
        <v>1</v>
      </c>
      <c r="I1576" s="221"/>
      <c r="J1576" s="222">
        <f>ROUND(I1576*H1576,2)</f>
        <v>0</v>
      </c>
      <c r="K1576" s="223"/>
      <c r="L1576" s="44"/>
      <c r="M1576" s="224" t="s">
        <v>1</v>
      </c>
      <c r="N1576" s="225" t="s">
        <v>41</v>
      </c>
      <c r="O1576" s="91"/>
      <c r="P1576" s="226">
        <f>O1576*H1576</f>
        <v>0</v>
      </c>
      <c r="Q1576" s="226">
        <v>0</v>
      </c>
      <c r="R1576" s="226">
        <f>Q1576*H1576</f>
        <v>0</v>
      </c>
      <c r="S1576" s="226">
        <v>0</v>
      </c>
      <c r="T1576" s="227">
        <f>S1576*H1576</f>
        <v>0</v>
      </c>
      <c r="U1576" s="38"/>
      <c r="V1576" s="38"/>
      <c r="W1576" s="38"/>
      <c r="X1576" s="38"/>
      <c r="Y1576" s="38"/>
      <c r="Z1576" s="38"/>
      <c r="AA1576" s="38"/>
      <c r="AB1576" s="38"/>
      <c r="AC1576" s="38"/>
      <c r="AD1576" s="38"/>
      <c r="AE1576" s="38"/>
      <c r="AR1576" s="228" t="s">
        <v>379</v>
      </c>
      <c r="AT1576" s="228" t="s">
        <v>120</v>
      </c>
      <c r="AU1576" s="228" t="s">
        <v>86</v>
      </c>
      <c r="AY1576" s="17" t="s">
        <v>116</v>
      </c>
      <c r="BE1576" s="229">
        <f>IF(N1576="základní",J1576,0)</f>
        <v>0</v>
      </c>
      <c r="BF1576" s="229">
        <f>IF(N1576="snížená",J1576,0)</f>
        <v>0</v>
      </c>
      <c r="BG1576" s="229">
        <f>IF(N1576="zákl. přenesená",J1576,0)</f>
        <v>0</v>
      </c>
      <c r="BH1576" s="229">
        <f>IF(N1576="sníž. přenesená",J1576,0)</f>
        <v>0</v>
      </c>
      <c r="BI1576" s="229">
        <f>IF(N1576="nulová",J1576,0)</f>
        <v>0</v>
      </c>
      <c r="BJ1576" s="17" t="s">
        <v>81</v>
      </c>
      <c r="BK1576" s="229">
        <f>ROUND(I1576*H1576,2)</f>
        <v>0</v>
      </c>
      <c r="BL1576" s="17" t="s">
        <v>379</v>
      </c>
      <c r="BM1576" s="228" t="s">
        <v>1922</v>
      </c>
    </row>
    <row r="1577" s="2" customFormat="1" ht="24.15" customHeight="1">
      <c r="A1577" s="38"/>
      <c r="B1577" s="39"/>
      <c r="C1577" s="216" t="s">
        <v>1923</v>
      </c>
      <c r="D1577" s="216" t="s">
        <v>120</v>
      </c>
      <c r="E1577" s="217" t="s">
        <v>1924</v>
      </c>
      <c r="F1577" s="218" t="s">
        <v>1925</v>
      </c>
      <c r="G1577" s="219" t="s">
        <v>123</v>
      </c>
      <c r="H1577" s="220">
        <v>1</v>
      </c>
      <c r="I1577" s="221"/>
      <c r="J1577" s="222">
        <f>ROUND(I1577*H1577,2)</f>
        <v>0</v>
      </c>
      <c r="K1577" s="223"/>
      <c r="L1577" s="44"/>
      <c r="M1577" s="224" t="s">
        <v>1</v>
      </c>
      <c r="N1577" s="225" t="s">
        <v>41</v>
      </c>
      <c r="O1577" s="91"/>
      <c r="P1577" s="226">
        <f>O1577*H1577</f>
        <v>0</v>
      </c>
      <c r="Q1577" s="226">
        <v>0</v>
      </c>
      <c r="R1577" s="226">
        <f>Q1577*H1577</f>
        <v>0</v>
      </c>
      <c r="S1577" s="226">
        <v>0</v>
      </c>
      <c r="T1577" s="227">
        <f>S1577*H1577</f>
        <v>0</v>
      </c>
      <c r="U1577" s="38"/>
      <c r="V1577" s="38"/>
      <c r="W1577" s="38"/>
      <c r="X1577" s="38"/>
      <c r="Y1577" s="38"/>
      <c r="Z1577" s="38"/>
      <c r="AA1577" s="38"/>
      <c r="AB1577" s="38"/>
      <c r="AC1577" s="38"/>
      <c r="AD1577" s="38"/>
      <c r="AE1577" s="38"/>
      <c r="AR1577" s="228" t="s">
        <v>379</v>
      </c>
      <c r="AT1577" s="228" t="s">
        <v>120</v>
      </c>
      <c r="AU1577" s="228" t="s">
        <v>86</v>
      </c>
      <c r="AY1577" s="17" t="s">
        <v>116</v>
      </c>
      <c r="BE1577" s="229">
        <f>IF(N1577="základní",J1577,0)</f>
        <v>0</v>
      </c>
      <c r="BF1577" s="229">
        <f>IF(N1577="snížená",J1577,0)</f>
        <v>0</v>
      </c>
      <c r="BG1577" s="229">
        <f>IF(N1577="zákl. přenesená",J1577,0)</f>
        <v>0</v>
      </c>
      <c r="BH1577" s="229">
        <f>IF(N1577="sníž. přenesená",J1577,0)</f>
        <v>0</v>
      </c>
      <c r="BI1577" s="229">
        <f>IF(N1577="nulová",J1577,0)</f>
        <v>0</v>
      </c>
      <c r="BJ1577" s="17" t="s">
        <v>81</v>
      </c>
      <c r="BK1577" s="229">
        <f>ROUND(I1577*H1577,2)</f>
        <v>0</v>
      </c>
      <c r="BL1577" s="17" t="s">
        <v>379</v>
      </c>
      <c r="BM1577" s="228" t="s">
        <v>1926</v>
      </c>
    </row>
    <row r="1578" s="12" customFormat="1" ht="22.8" customHeight="1">
      <c r="A1578" s="12"/>
      <c r="B1578" s="200"/>
      <c r="C1578" s="201"/>
      <c r="D1578" s="202" t="s">
        <v>75</v>
      </c>
      <c r="E1578" s="214" t="s">
        <v>1927</v>
      </c>
      <c r="F1578" s="214" t="s">
        <v>1928</v>
      </c>
      <c r="G1578" s="201"/>
      <c r="H1578" s="201"/>
      <c r="I1578" s="204"/>
      <c r="J1578" s="215">
        <f>BK1578</f>
        <v>0</v>
      </c>
      <c r="K1578" s="201"/>
      <c r="L1578" s="206"/>
      <c r="M1578" s="207"/>
      <c r="N1578" s="208"/>
      <c r="O1578" s="208"/>
      <c r="P1578" s="209">
        <f>P1579</f>
        <v>0</v>
      </c>
      <c r="Q1578" s="208"/>
      <c r="R1578" s="209">
        <f>R1579</f>
        <v>0</v>
      </c>
      <c r="S1578" s="208"/>
      <c r="T1578" s="210">
        <f>T1579</f>
        <v>0</v>
      </c>
      <c r="U1578" s="12"/>
      <c r="V1578" s="12"/>
      <c r="W1578" s="12"/>
      <c r="X1578" s="12"/>
      <c r="Y1578" s="12"/>
      <c r="Z1578" s="12"/>
      <c r="AA1578" s="12"/>
      <c r="AB1578" s="12"/>
      <c r="AC1578" s="12"/>
      <c r="AD1578" s="12"/>
      <c r="AE1578" s="12"/>
      <c r="AR1578" s="211" t="s">
        <v>86</v>
      </c>
      <c r="AT1578" s="212" t="s">
        <v>75</v>
      </c>
      <c r="AU1578" s="212" t="s">
        <v>81</v>
      </c>
      <c r="AY1578" s="211" t="s">
        <v>116</v>
      </c>
      <c r="BK1578" s="213">
        <f>BK1579</f>
        <v>0</v>
      </c>
    </row>
    <row r="1579" s="2" customFormat="1" ht="14.4" customHeight="1">
      <c r="A1579" s="38"/>
      <c r="B1579" s="39"/>
      <c r="C1579" s="216" t="s">
        <v>1929</v>
      </c>
      <c r="D1579" s="216" t="s">
        <v>120</v>
      </c>
      <c r="E1579" s="217" t="s">
        <v>1930</v>
      </c>
      <c r="F1579" s="218" t="s">
        <v>1931</v>
      </c>
      <c r="G1579" s="219" t="s">
        <v>123</v>
      </c>
      <c r="H1579" s="220">
        <v>1</v>
      </c>
      <c r="I1579" s="221"/>
      <c r="J1579" s="222">
        <f>ROUND(I1579*H1579,2)</f>
        <v>0</v>
      </c>
      <c r="K1579" s="223"/>
      <c r="L1579" s="44"/>
      <c r="M1579" s="224" t="s">
        <v>1</v>
      </c>
      <c r="N1579" s="225" t="s">
        <v>41</v>
      </c>
      <c r="O1579" s="91"/>
      <c r="P1579" s="226">
        <f>O1579*H1579</f>
        <v>0</v>
      </c>
      <c r="Q1579" s="226">
        <v>0</v>
      </c>
      <c r="R1579" s="226">
        <f>Q1579*H1579</f>
        <v>0</v>
      </c>
      <c r="S1579" s="226">
        <v>0</v>
      </c>
      <c r="T1579" s="227">
        <f>S1579*H1579</f>
        <v>0</v>
      </c>
      <c r="U1579" s="38"/>
      <c r="V1579" s="38"/>
      <c r="W1579" s="38"/>
      <c r="X1579" s="38"/>
      <c r="Y1579" s="38"/>
      <c r="Z1579" s="38"/>
      <c r="AA1579" s="38"/>
      <c r="AB1579" s="38"/>
      <c r="AC1579" s="38"/>
      <c r="AD1579" s="38"/>
      <c r="AE1579" s="38"/>
      <c r="AR1579" s="228" t="s">
        <v>379</v>
      </c>
      <c r="AT1579" s="228" t="s">
        <v>120</v>
      </c>
      <c r="AU1579" s="228" t="s">
        <v>86</v>
      </c>
      <c r="AY1579" s="17" t="s">
        <v>116</v>
      </c>
      <c r="BE1579" s="229">
        <f>IF(N1579="základní",J1579,0)</f>
        <v>0</v>
      </c>
      <c r="BF1579" s="229">
        <f>IF(N1579="snížená",J1579,0)</f>
        <v>0</v>
      </c>
      <c r="BG1579" s="229">
        <f>IF(N1579="zákl. přenesená",J1579,0)</f>
        <v>0</v>
      </c>
      <c r="BH1579" s="229">
        <f>IF(N1579="sníž. přenesená",J1579,0)</f>
        <v>0</v>
      </c>
      <c r="BI1579" s="229">
        <f>IF(N1579="nulová",J1579,0)</f>
        <v>0</v>
      </c>
      <c r="BJ1579" s="17" t="s">
        <v>81</v>
      </c>
      <c r="BK1579" s="229">
        <f>ROUND(I1579*H1579,2)</f>
        <v>0</v>
      </c>
      <c r="BL1579" s="17" t="s">
        <v>379</v>
      </c>
      <c r="BM1579" s="228" t="s">
        <v>1932</v>
      </c>
    </row>
    <row r="1580" s="12" customFormat="1" ht="22.8" customHeight="1">
      <c r="A1580" s="12"/>
      <c r="B1580" s="200"/>
      <c r="C1580" s="201"/>
      <c r="D1580" s="202" t="s">
        <v>75</v>
      </c>
      <c r="E1580" s="214" t="s">
        <v>1933</v>
      </c>
      <c r="F1580" s="214" t="s">
        <v>1934</v>
      </c>
      <c r="G1580" s="201"/>
      <c r="H1580" s="201"/>
      <c r="I1580" s="204"/>
      <c r="J1580" s="215">
        <f>BK1580</f>
        <v>0</v>
      </c>
      <c r="K1580" s="201"/>
      <c r="L1580" s="206"/>
      <c r="M1580" s="207"/>
      <c r="N1580" s="208"/>
      <c r="O1580" s="208"/>
      <c r="P1580" s="209">
        <f>SUM(P1581:P1591)</f>
        <v>0</v>
      </c>
      <c r="Q1580" s="208"/>
      <c r="R1580" s="209">
        <f>SUM(R1581:R1591)</f>
        <v>0.14314559999999998</v>
      </c>
      <c r="S1580" s="208"/>
      <c r="T1580" s="210">
        <f>SUM(T1581:T1591)</f>
        <v>0</v>
      </c>
      <c r="U1580" s="12"/>
      <c r="V1580" s="12"/>
      <c r="W1580" s="12"/>
      <c r="X1580" s="12"/>
      <c r="Y1580" s="12"/>
      <c r="Z1580" s="12"/>
      <c r="AA1580" s="12"/>
      <c r="AB1580" s="12"/>
      <c r="AC1580" s="12"/>
      <c r="AD1580" s="12"/>
      <c r="AE1580" s="12"/>
      <c r="AR1580" s="211" t="s">
        <v>86</v>
      </c>
      <c r="AT1580" s="212" t="s">
        <v>75</v>
      </c>
      <c r="AU1580" s="212" t="s">
        <v>81</v>
      </c>
      <c r="AY1580" s="211" t="s">
        <v>116</v>
      </c>
      <c r="BK1580" s="213">
        <f>SUM(BK1581:BK1591)</f>
        <v>0</v>
      </c>
    </row>
    <row r="1581" s="2" customFormat="1" ht="62.7" customHeight="1">
      <c r="A1581" s="38"/>
      <c r="B1581" s="39"/>
      <c r="C1581" s="216" t="s">
        <v>1935</v>
      </c>
      <c r="D1581" s="216" t="s">
        <v>120</v>
      </c>
      <c r="E1581" s="217" t="s">
        <v>1936</v>
      </c>
      <c r="F1581" s="218" t="s">
        <v>1937</v>
      </c>
      <c r="G1581" s="219" t="s">
        <v>262</v>
      </c>
      <c r="H1581" s="220">
        <v>6.0449999999999999</v>
      </c>
      <c r="I1581" s="221"/>
      <c r="J1581" s="222">
        <f>ROUND(I1581*H1581,2)</f>
        <v>0</v>
      </c>
      <c r="K1581" s="223"/>
      <c r="L1581" s="44"/>
      <c r="M1581" s="224" t="s">
        <v>1</v>
      </c>
      <c r="N1581" s="225" t="s">
        <v>41</v>
      </c>
      <c r="O1581" s="91"/>
      <c r="P1581" s="226">
        <f>O1581*H1581</f>
        <v>0</v>
      </c>
      <c r="Q1581" s="226">
        <v>0.02368</v>
      </c>
      <c r="R1581" s="226">
        <f>Q1581*H1581</f>
        <v>0.14314559999999998</v>
      </c>
      <c r="S1581" s="226">
        <v>0</v>
      </c>
      <c r="T1581" s="227">
        <f>S1581*H1581</f>
        <v>0</v>
      </c>
      <c r="U1581" s="38"/>
      <c r="V1581" s="38"/>
      <c r="W1581" s="38"/>
      <c r="X1581" s="38"/>
      <c r="Y1581" s="38"/>
      <c r="Z1581" s="38"/>
      <c r="AA1581" s="38"/>
      <c r="AB1581" s="38"/>
      <c r="AC1581" s="38"/>
      <c r="AD1581" s="38"/>
      <c r="AE1581" s="38"/>
      <c r="AR1581" s="228" t="s">
        <v>379</v>
      </c>
      <c r="AT1581" s="228" t="s">
        <v>120</v>
      </c>
      <c r="AU1581" s="228" t="s">
        <v>86</v>
      </c>
      <c r="AY1581" s="17" t="s">
        <v>116</v>
      </c>
      <c r="BE1581" s="229">
        <f>IF(N1581="základní",J1581,0)</f>
        <v>0</v>
      </c>
      <c r="BF1581" s="229">
        <f>IF(N1581="snížená",J1581,0)</f>
        <v>0</v>
      </c>
      <c r="BG1581" s="229">
        <f>IF(N1581="zákl. přenesená",J1581,0)</f>
        <v>0</v>
      </c>
      <c r="BH1581" s="229">
        <f>IF(N1581="sníž. přenesená",J1581,0)</f>
        <v>0</v>
      </c>
      <c r="BI1581" s="229">
        <f>IF(N1581="nulová",J1581,0)</f>
        <v>0</v>
      </c>
      <c r="BJ1581" s="17" t="s">
        <v>81</v>
      </c>
      <c r="BK1581" s="229">
        <f>ROUND(I1581*H1581,2)</f>
        <v>0</v>
      </c>
      <c r="BL1581" s="17" t="s">
        <v>379</v>
      </c>
      <c r="BM1581" s="228" t="s">
        <v>1938</v>
      </c>
    </row>
    <row r="1582" s="13" customFormat="1">
      <c r="A1582" s="13"/>
      <c r="B1582" s="237"/>
      <c r="C1582" s="238"/>
      <c r="D1582" s="239" t="s">
        <v>196</v>
      </c>
      <c r="E1582" s="240" t="s">
        <v>1</v>
      </c>
      <c r="F1582" s="241" t="s">
        <v>1939</v>
      </c>
      <c r="G1582" s="238"/>
      <c r="H1582" s="242">
        <v>0.27400000000000002</v>
      </c>
      <c r="I1582" s="243"/>
      <c r="J1582" s="238"/>
      <c r="K1582" s="238"/>
      <c r="L1582" s="244"/>
      <c r="M1582" s="245"/>
      <c r="N1582" s="246"/>
      <c r="O1582" s="246"/>
      <c r="P1582" s="246"/>
      <c r="Q1582" s="246"/>
      <c r="R1582" s="246"/>
      <c r="S1582" s="246"/>
      <c r="T1582" s="247"/>
      <c r="U1582" s="13"/>
      <c r="V1582" s="13"/>
      <c r="W1582" s="13"/>
      <c r="X1582" s="13"/>
      <c r="Y1582" s="13"/>
      <c r="Z1582" s="13"/>
      <c r="AA1582" s="13"/>
      <c r="AB1582" s="13"/>
      <c r="AC1582" s="13"/>
      <c r="AD1582" s="13"/>
      <c r="AE1582" s="13"/>
      <c r="AT1582" s="248" t="s">
        <v>196</v>
      </c>
      <c r="AU1582" s="248" t="s">
        <v>86</v>
      </c>
      <c r="AV1582" s="13" t="s">
        <v>86</v>
      </c>
      <c r="AW1582" s="13" t="s">
        <v>32</v>
      </c>
      <c r="AX1582" s="13" t="s">
        <v>76</v>
      </c>
      <c r="AY1582" s="248" t="s">
        <v>116</v>
      </c>
    </row>
    <row r="1583" s="13" customFormat="1">
      <c r="A1583" s="13"/>
      <c r="B1583" s="237"/>
      <c r="C1583" s="238"/>
      <c r="D1583" s="239" t="s">
        <v>196</v>
      </c>
      <c r="E1583" s="240" t="s">
        <v>1</v>
      </c>
      <c r="F1583" s="241" t="s">
        <v>1940</v>
      </c>
      <c r="G1583" s="238"/>
      <c r="H1583" s="242">
        <v>0.89400000000000002</v>
      </c>
      <c r="I1583" s="243"/>
      <c r="J1583" s="238"/>
      <c r="K1583" s="238"/>
      <c r="L1583" s="244"/>
      <c r="M1583" s="245"/>
      <c r="N1583" s="246"/>
      <c r="O1583" s="246"/>
      <c r="P1583" s="246"/>
      <c r="Q1583" s="246"/>
      <c r="R1583" s="246"/>
      <c r="S1583" s="246"/>
      <c r="T1583" s="247"/>
      <c r="U1583" s="13"/>
      <c r="V1583" s="13"/>
      <c r="W1583" s="13"/>
      <c r="X1583" s="13"/>
      <c r="Y1583" s="13"/>
      <c r="Z1583" s="13"/>
      <c r="AA1583" s="13"/>
      <c r="AB1583" s="13"/>
      <c r="AC1583" s="13"/>
      <c r="AD1583" s="13"/>
      <c r="AE1583" s="13"/>
      <c r="AT1583" s="248" t="s">
        <v>196</v>
      </c>
      <c r="AU1583" s="248" t="s">
        <v>86</v>
      </c>
      <c r="AV1583" s="13" t="s">
        <v>86</v>
      </c>
      <c r="AW1583" s="13" t="s">
        <v>32</v>
      </c>
      <c r="AX1583" s="13" t="s">
        <v>76</v>
      </c>
      <c r="AY1583" s="248" t="s">
        <v>116</v>
      </c>
    </row>
    <row r="1584" s="13" customFormat="1">
      <c r="A1584" s="13"/>
      <c r="B1584" s="237"/>
      <c r="C1584" s="238"/>
      <c r="D1584" s="239" t="s">
        <v>196</v>
      </c>
      <c r="E1584" s="240" t="s">
        <v>1</v>
      </c>
      <c r="F1584" s="241" t="s">
        <v>1941</v>
      </c>
      <c r="G1584" s="238"/>
      <c r="H1584" s="242">
        <v>0.125</v>
      </c>
      <c r="I1584" s="243"/>
      <c r="J1584" s="238"/>
      <c r="K1584" s="238"/>
      <c r="L1584" s="244"/>
      <c r="M1584" s="245"/>
      <c r="N1584" s="246"/>
      <c r="O1584" s="246"/>
      <c r="P1584" s="246"/>
      <c r="Q1584" s="246"/>
      <c r="R1584" s="246"/>
      <c r="S1584" s="246"/>
      <c r="T1584" s="247"/>
      <c r="U1584" s="13"/>
      <c r="V1584" s="13"/>
      <c r="W1584" s="13"/>
      <c r="X1584" s="13"/>
      <c r="Y1584" s="13"/>
      <c r="Z1584" s="13"/>
      <c r="AA1584" s="13"/>
      <c r="AB1584" s="13"/>
      <c r="AC1584" s="13"/>
      <c r="AD1584" s="13"/>
      <c r="AE1584" s="13"/>
      <c r="AT1584" s="248" t="s">
        <v>196</v>
      </c>
      <c r="AU1584" s="248" t="s">
        <v>86</v>
      </c>
      <c r="AV1584" s="13" t="s">
        <v>86</v>
      </c>
      <c r="AW1584" s="13" t="s">
        <v>32</v>
      </c>
      <c r="AX1584" s="13" t="s">
        <v>76</v>
      </c>
      <c r="AY1584" s="248" t="s">
        <v>116</v>
      </c>
    </row>
    <row r="1585" s="13" customFormat="1">
      <c r="A1585" s="13"/>
      <c r="B1585" s="237"/>
      <c r="C1585" s="238"/>
      <c r="D1585" s="239" t="s">
        <v>196</v>
      </c>
      <c r="E1585" s="240" t="s">
        <v>1</v>
      </c>
      <c r="F1585" s="241" t="s">
        <v>1942</v>
      </c>
      <c r="G1585" s="238"/>
      <c r="H1585" s="242">
        <v>1.2</v>
      </c>
      <c r="I1585" s="243"/>
      <c r="J1585" s="238"/>
      <c r="K1585" s="238"/>
      <c r="L1585" s="244"/>
      <c r="M1585" s="245"/>
      <c r="N1585" s="246"/>
      <c r="O1585" s="246"/>
      <c r="P1585" s="246"/>
      <c r="Q1585" s="246"/>
      <c r="R1585" s="246"/>
      <c r="S1585" s="246"/>
      <c r="T1585" s="247"/>
      <c r="U1585" s="13"/>
      <c r="V1585" s="13"/>
      <c r="W1585" s="13"/>
      <c r="X1585" s="13"/>
      <c r="Y1585" s="13"/>
      <c r="Z1585" s="13"/>
      <c r="AA1585" s="13"/>
      <c r="AB1585" s="13"/>
      <c r="AC1585" s="13"/>
      <c r="AD1585" s="13"/>
      <c r="AE1585" s="13"/>
      <c r="AT1585" s="248" t="s">
        <v>196</v>
      </c>
      <c r="AU1585" s="248" t="s">
        <v>86</v>
      </c>
      <c r="AV1585" s="13" t="s">
        <v>86</v>
      </c>
      <c r="AW1585" s="13" t="s">
        <v>32</v>
      </c>
      <c r="AX1585" s="13" t="s">
        <v>76</v>
      </c>
      <c r="AY1585" s="248" t="s">
        <v>116</v>
      </c>
    </row>
    <row r="1586" s="13" customFormat="1">
      <c r="A1586" s="13"/>
      <c r="B1586" s="237"/>
      <c r="C1586" s="238"/>
      <c r="D1586" s="239" t="s">
        <v>196</v>
      </c>
      <c r="E1586" s="240" t="s">
        <v>1</v>
      </c>
      <c r="F1586" s="241" t="s">
        <v>1943</v>
      </c>
      <c r="G1586" s="238"/>
      <c r="H1586" s="242">
        <v>0.66000000000000003</v>
      </c>
      <c r="I1586" s="243"/>
      <c r="J1586" s="238"/>
      <c r="K1586" s="238"/>
      <c r="L1586" s="244"/>
      <c r="M1586" s="245"/>
      <c r="N1586" s="246"/>
      <c r="O1586" s="246"/>
      <c r="P1586" s="246"/>
      <c r="Q1586" s="246"/>
      <c r="R1586" s="246"/>
      <c r="S1586" s="246"/>
      <c r="T1586" s="247"/>
      <c r="U1586" s="13"/>
      <c r="V1586" s="13"/>
      <c r="W1586" s="13"/>
      <c r="X1586" s="13"/>
      <c r="Y1586" s="13"/>
      <c r="Z1586" s="13"/>
      <c r="AA1586" s="13"/>
      <c r="AB1586" s="13"/>
      <c r="AC1586" s="13"/>
      <c r="AD1586" s="13"/>
      <c r="AE1586" s="13"/>
      <c r="AT1586" s="248" t="s">
        <v>196</v>
      </c>
      <c r="AU1586" s="248" t="s">
        <v>86</v>
      </c>
      <c r="AV1586" s="13" t="s">
        <v>86</v>
      </c>
      <c r="AW1586" s="13" t="s">
        <v>32</v>
      </c>
      <c r="AX1586" s="13" t="s">
        <v>76</v>
      </c>
      <c r="AY1586" s="248" t="s">
        <v>116</v>
      </c>
    </row>
    <row r="1587" s="13" customFormat="1">
      <c r="A1587" s="13"/>
      <c r="B1587" s="237"/>
      <c r="C1587" s="238"/>
      <c r="D1587" s="239" t="s">
        <v>196</v>
      </c>
      <c r="E1587" s="240" t="s">
        <v>1</v>
      </c>
      <c r="F1587" s="241" t="s">
        <v>1944</v>
      </c>
      <c r="G1587" s="238"/>
      <c r="H1587" s="242">
        <v>1.956</v>
      </c>
      <c r="I1587" s="243"/>
      <c r="J1587" s="238"/>
      <c r="K1587" s="238"/>
      <c r="L1587" s="244"/>
      <c r="M1587" s="245"/>
      <c r="N1587" s="246"/>
      <c r="O1587" s="246"/>
      <c r="P1587" s="246"/>
      <c r="Q1587" s="246"/>
      <c r="R1587" s="246"/>
      <c r="S1587" s="246"/>
      <c r="T1587" s="247"/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  <c r="AE1587" s="13"/>
      <c r="AT1587" s="248" t="s">
        <v>196</v>
      </c>
      <c r="AU1587" s="248" t="s">
        <v>86</v>
      </c>
      <c r="AV1587" s="13" t="s">
        <v>86</v>
      </c>
      <c r="AW1587" s="13" t="s">
        <v>32</v>
      </c>
      <c r="AX1587" s="13" t="s">
        <v>76</v>
      </c>
      <c r="AY1587" s="248" t="s">
        <v>116</v>
      </c>
    </row>
    <row r="1588" s="13" customFormat="1">
      <c r="A1588" s="13"/>
      <c r="B1588" s="237"/>
      <c r="C1588" s="238"/>
      <c r="D1588" s="239" t="s">
        <v>196</v>
      </c>
      <c r="E1588" s="240" t="s">
        <v>1</v>
      </c>
      <c r="F1588" s="241" t="s">
        <v>1945</v>
      </c>
      <c r="G1588" s="238"/>
      <c r="H1588" s="242">
        <v>0.192</v>
      </c>
      <c r="I1588" s="243"/>
      <c r="J1588" s="238"/>
      <c r="K1588" s="238"/>
      <c r="L1588" s="244"/>
      <c r="M1588" s="245"/>
      <c r="N1588" s="246"/>
      <c r="O1588" s="246"/>
      <c r="P1588" s="246"/>
      <c r="Q1588" s="246"/>
      <c r="R1588" s="246"/>
      <c r="S1588" s="246"/>
      <c r="T1588" s="247"/>
      <c r="U1588" s="13"/>
      <c r="V1588" s="13"/>
      <c r="W1588" s="13"/>
      <c r="X1588" s="13"/>
      <c r="Y1588" s="13"/>
      <c r="Z1588" s="13"/>
      <c r="AA1588" s="13"/>
      <c r="AB1588" s="13"/>
      <c r="AC1588" s="13"/>
      <c r="AD1588" s="13"/>
      <c r="AE1588" s="13"/>
      <c r="AT1588" s="248" t="s">
        <v>196</v>
      </c>
      <c r="AU1588" s="248" t="s">
        <v>86</v>
      </c>
      <c r="AV1588" s="13" t="s">
        <v>86</v>
      </c>
      <c r="AW1588" s="13" t="s">
        <v>32</v>
      </c>
      <c r="AX1588" s="13" t="s">
        <v>76</v>
      </c>
      <c r="AY1588" s="248" t="s">
        <v>116</v>
      </c>
    </row>
    <row r="1589" s="13" customFormat="1">
      <c r="A1589" s="13"/>
      <c r="B1589" s="237"/>
      <c r="C1589" s="238"/>
      <c r="D1589" s="239" t="s">
        <v>196</v>
      </c>
      <c r="E1589" s="240" t="s">
        <v>1</v>
      </c>
      <c r="F1589" s="241" t="s">
        <v>1946</v>
      </c>
      <c r="G1589" s="238"/>
      <c r="H1589" s="242">
        <v>0.74399999999999999</v>
      </c>
      <c r="I1589" s="243"/>
      <c r="J1589" s="238"/>
      <c r="K1589" s="238"/>
      <c r="L1589" s="244"/>
      <c r="M1589" s="245"/>
      <c r="N1589" s="246"/>
      <c r="O1589" s="246"/>
      <c r="P1589" s="246"/>
      <c r="Q1589" s="246"/>
      <c r="R1589" s="246"/>
      <c r="S1589" s="246"/>
      <c r="T1589" s="247"/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/>
      <c r="AT1589" s="248" t="s">
        <v>196</v>
      </c>
      <c r="AU1589" s="248" t="s">
        <v>86</v>
      </c>
      <c r="AV1589" s="13" t="s">
        <v>86</v>
      </c>
      <c r="AW1589" s="13" t="s">
        <v>32</v>
      </c>
      <c r="AX1589" s="13" t="s">
        <v>76</v>
      </c>
      <c r="AY1589" s="248" t="s">
        <v>116</v>
      </c>
    </row>
    <row r="1590" s="14" customFormat="1">
      <c r="A1590" s="14"/>
      <c r="B1590" s="249"/>
      <c r="C1590" s="250"/>
      <c r="D1590" s="239" t="s">
        <v>196</v>
      </c>
      <c r="E1590" s="251" t="s">
        <v>1</v>
      </c>
      <c r="F1590" s="252" t="s">
        <v>201</v>
      </c>
      <c r="G1590" s="250"/>
      <c r="H1590" s="253">
        <v>6.0449999999999999</v>
      </c>
      <c r="I1590" s="254"/>
      <c r="J1590" s="250"/>
      <c r="K1590" s="250"/>
      <c r="L1590" s="255"/>
      <c r="M1590" s="256"/>
      <c r="N1590" s="257"/>
      <c r="O1590" s="257"/>
      <c r="P1590" s="257"/>
      <c r="Q1590" s="257"/>
      <c r="R1590" s="257"/>
      <c r="S1590" s="257"/>
      <c r="T1590" s="258"/>
      <c r="U1590" s="14"/>
      <c r="V1590" s="14"/>
      <c r="W1590" s="14"/>
      <c r="X1590" s="14"/>
      <c r="Y1590" s="14"/>
      <c r="Z1590" s="14"/>
      <c r="AA1590" s="14"/>
      <c r="AB1590" s="14"/>
      <c r="AC1590" s="14"/>
      <c r="AD1590" s="14"/>
      <c r="AE1590" s="14"/>
      <c r="AT1590" s="259" t="s">
        <v>196</v>
      </c>
      <c r="AU1590" s="259" t="s">
        <v>86</v>
      </c>
      <c r="AV1590" s="14" t="s">
        <v>126</v>
      </c>
      <c r="AW1590" s="14" t="s">
        <v>32</v>
      </c>
      <c r="AX1590" s="14" t="s">
        <v>81</v>
      </c>
      <c r="AY1590" s="259" t="s">
        <v>116</v>
      </c>
    </row>
    <row r="1591" s="2" customFormat="1" ht="24.15" customHeight="1">
      <c r="A1591" s="38"/>
      <c r="B1591" s="39"/>
      <c r="C1591" s="216" t="s">
        <v>1947</v>
      </c>
      <c r="D1591" s="216" t="s">
        <v>120</v>
      </c>
      <c r="E1591" s="217" t="s">
        <v>1948</v>
      </c>
      <c r="F1591" s="218" t="s">
        <v>1949</v>
      </c>
      <c r="G1591" s="219" t="s">
        <v>1742</v>
      </c>
      <c r="H1591" s="282"/>
      <c r="I1591" s="221"/>
      <c r="J1591" s="222">
        <f>ROUND(I1591*H1591,2)</f>
        <v>0</v>
      </c>
      <c r="K1591" s="223"/>
      <c r="L1591" s="44"/>
      <c r="M1591" s="224" t="s">
        <v>1</v>
      </c>
      <c r="N1591" s="225" t="s">
        <v>41</v>
      </c>
      <c r="O1591" s="91"/>
      <c r="P1591" s="226">
        <f>O1591*H1591</f>
        <v>0</v>
      </c>
      <c r="Q1591" s="226">
        <v>0</v>
      </c>
      <c r="R1591" s="226">
        <f>Q1591*H1591</f>
        <v>0</v>
      </c>
      <c r="S1591" s="226">
        <v>0</v>
      </c>
      <c r="T1591" s="227">
        <f>S1591*H1591</f>
        <v>0</v>
      </c>
      <c r="U1591" s="38"/>
      <c r="V1591" s="38"/>
      <c r="W1591" s="38"/>
      <c r="X1591" s="38"/>
      <c r="Y1591" s="38"/>
      <c r="Z1591" s="38"/>
      <c r="AA1591" s="38"/>
      <c r="AB1591" s="38"/>
      <c r="AC1591" s="38"/>
      <c r="AD1591" s="38"/>
      <c r="AE1591" s="38"/>
      <c r="AR1591" s="228" t="s">
        <v>379</v>
      </c>
      <c r="AT1591" s="228" t="s">
        <v>120</v>
      </c>
      <c r="AU1591" s="228" t="s">
        <v>86</v>
      </c>
      <c r="AY1591" s="17" t="s">
        <v>116</v>
      </c>
      <c r="BE1591" s="229">
        <f>IF(N1591="základní",J1591,0)</f>
        <v>0</v>
      </c>
      <c r="BF1591" s="229">
        <f>IF(N1591="snížená",J1591,0)</f>
        <v>0</v>
      </c>
      <c r="BG1591" s="229">
        <f>IF(N1591="zákl. přenesená",J1591,0)</f>
        <v>0</v>
      </c>
      <c r="BH1591" s="229">
        <f>IF(N1591="sníž. přenesená",J1591,0)</f>
        <v>0</v>
      </c>
      <c r="BI1591" s="229">
        <f>IF(N1591="nulová",J1591,0)</f>
        <v>0</v>
      </c>
      <c r="BJ1591" s="17" t="s">
        <v>81</v>
      </c>
      <c r="BK1591" s="229">
        <f>ROUND(I1591*H1591,2)</f>
        <v>0</v>
      </c>
      <c r="BL1591" s="17" t="s">
        <v>379</v>
      </c>
      <c r="BM1591" s="228" t="s">
        <v>1950</v>
      </c>
    </row>
    <row r="1592" s="12" customFormat="1" ht="22.8" customHeight="1">
      <c r="A1592" s="12"/>
      <c r="B1592" s="200"/>
      <c r="C1592" s="201"/>
      <c r="D1592" s="202" t="s">
        <v>75</v>
      </c>
      <c r="E1592" s="214" t="s">
        <v>1951</v>
      </c>
      <c r="F1592" s="214" t="s">
        <v>1952</v>
      </c>
      <c r="G1592" s="201"/>
      <c r="H1592" s="201"/>
      <c r="I1592" s="204"/>
      <c r="J1592" s="215">
        <f>BK1592</f>
        <v>0</v>
      </c>
      <c r="K1592" s="201"/>
      <c r="L1592" s="206"/>
      <c r="M1592" s="207"/>
      <c r="N1592" s="208"/>
      <c r="O1592" s="208"/>
      <c r="P1592" s="209">
        <f>SUM(P1593:P1628)</f>
        <v>0</v>
      </c>
      <c r="Q1592" s="208"/>
      <c r="R1592" s="209">
        <f>SUM(R1593:R1628)</f>
        <v>6.1602000500000003</v>
      </c>
      <c r="S1592" s="208"/>
      <c r="T1592" s="210">
        <f>SUM(T1593:T1628)</f>
        <v>0</v>
      </c>
      <c r="U1592" s="12"/>
      <c r="V1592" s="12"/>
      <c r="W1592" s="12"/>
      <c r="X1592" s="12"/>
      <c r="Y1592" s="12"/>
      <c r="Z1592" s="12"/>
      <c r="AA1592" s="12"/>
      <c r="AB1592" s="12"/>
      <c r="AC1592" s="12"/>
      <c r="AD1592" s="12"/>
      <c r="AE1592" s="12"/>
      <c r="AR1592" s="211" t="s">
        <v>86</v>
      </c>
      <c r="AT1592" s="212" t="s">
        <v>75</v>
      </c>
      <c r="AU1592" s="212" t="s">
        <v>81</v>
      </c>
      <c r="AY1592" s="211" t="s">
        <v>116</v>
      </c>
      <c r="BK1592" s="213">
        <f>SUM(BK1593:BK1628)</f>
        <v>0</v>
      </c>
    </row>
    <row r="1593" s="2" customFormat="1" ht="24.15" customHeight="1">
      <c r="A1593" s="38"/>
      <c r="B1593" s="39"/>
      <c r="C1593" s="216" t="s">
        <v>1953</v>
      </c>
      <c r="D1593" s="216" t="s">
        <v>120</v>
      </c>
      <c r="E1593" s="217" t="s">
        <v>1954</v>
      </c>
      <c r="F1593" s="218" t="s">
        <v>1955</v>
      </c>
      <c r="G1593" s="219" t="s">
        <v>262</v>
      </c>
      <c r="H1593" s="220">
        <v>34.140000000000001</v>
      </c>
      <c r="I1593" s="221"/>
      <c r="J1593" s="222">
        <f>ROUND(I1593*H1593,2)</f>
        <v>0</v>
      </c>
      <c r="K1593" s="223"/>
      <c r="L1593" s="44"/>
      <c r="M1593" s="224" t="s">
        <v>1</v>
      </c>
      <c r="N1593" s="225" t="s">
        <v>41</v>
      </c>
      <c r="O1593" s="91"/>
      <c r="P1593" s="226">
        <f>O1593*H1593</f>
        <v>0</v>
      </c>
      <c r="Q1593" s="226">
        <v>0.02052</v>
      </c>
      <c r="R1593" s="226">
        <f>Q1593*H1593</f>
        <v>0.70055279999999998</v>
      </c>
      <c r="S1593" s="226">
        <v>0</v>
      </c>
      <c r="T1593" s="227">
        <f>S1593*H1593</f>
        <v>0</v>
      </c>
      <c r="U1593" s="38"/>
      <c r="V1593" s="38"/>
      <c r="W1593" s="38"/>
      <c r="X1593" s="38"/>
      <c r="Y1593" s="38"/>
      <c r="Z1593" s="38"/>
      <c r="AA1593" s="38"/>
      <c r="AB1593" s="38"/>
      <c r="AC1593" s="38"/>
      <c r="AD1593" s="38"/>
      <c r="AE1593" s="38"/>
      <c r="AR1593" s="228" t="s">
        <v>379</v>
      </c>
      <c r="AT1593" s="228" t="s">
        <v>120</v>
      </c>
      <c r="AU1593" s="228" t="s">
        <v>86</v>
      </c>
      <c r="AY1593" s="17" t="s">
        <v>116</v>
      </c>
      <c r="BE1593" s="229">
        <f>IF(N1593="základní",J1593,0)</f>
        <v>0</v>
      </c>
      <c r="BF1593" s="229">
        <f>IF(N1593="snížená",J1593,0)</f>
        <v>0</v>
      </c>
      <c r="BG1593" s="229">
        <f>IF(N1593="zákl. přenesená",J1593,0)</f>
        <v>0</v>
      </c>
      <c r="BH1593" s="229">
        <f>IF(N1593="sníž. přenesená",J1593,0)</f>
        <v>0</v>
      </c>
      <c r="BI1593" s="229">
        <f>IF(N1593="nulová",J1593,0)</f>
        <v>0</v>
      </c>
      <c r="BJ1593" s="17" t="s">
        <v>81</v>
      </c>
      <c r="BK1593" s="229">
        <f>ROUND(I1593*H1593,2)</f>
        <v>0</v>
      </c>
      <c r="BL1593" s="17" t="s">
        <v>379</v>
      </c>
      <c r="BM1593" s="228" t="s">
        <v>1956</v>
      </c>
    </row>
    <row r="1594" s="13" customFormat="1">
      <c r="A1594" s="13"/>
      <c r="B1594" s="237"/>
      <c r="C1594" s="238"/>
      <c r="D1594" s="239" t="s">
        <v>196</v>
      </c>
      <c r="E1594" s="240" t="s">
        <v>1</v>
      </c>
      <c r="F1594" s="241" t="s">
        <v>1957</v>
      </c>
      <c r="G1594" s="238"/>
      <c r="H1594" s="242">
        <v>7.3200000000000003</v>
      </c>
      <c r="I1594" s="243"/>
      <c r="J1594" s="238"/>
      <c r="K1594" s="238"/>
      <c r="L1594" s="244"/>
      <c r="M1594" s="245"/>
      <c r="N1594" s="246"/>
      <c r="O1594" s="246"/>
      <c r="P1594" s="246"/>
      <c r="Q1594" s="246"/>
      <c r="R1594" s="246"/>
      <c r="S1594" s="246"/>
      <c r="T1594" s="247"/>
      <c r="U1594" s="13"/>
      <c r="V1594" s="13"/>
      <c r="W1594" s="13"/>
      <c r="X1594" s="13"/>
      <c r="Y1594" s="13"/>
      <c r="Z1594" s="13"/>
      <c r="AA1594" s="13"/>
      <c r="AB1594" s="13"/>
      <c r="AC1594" s="13"/>
      <c r="AD1594" s="13"/>
      <c r="AE1594" s="13"/>
      <c r="AT1594" s="248" t="s">
        <v>196</v>
      </c>
      <c r="AU1594" s="248" t="s">
        <v>86</v>
      </c>
      <c r="AV1594" s="13" t="s">
        <v>86</v>
      </c>
      <c r="AW1594" s="13" t="s">
        <v>32</v>
      </c>
      <c r="AX1594" s="13" t="s">
        <v>76</v>
      </c>
      <c r="AY1594" s="248" t="s">
        <v>116</v>
      </c>
    </row>
    <row r="1595" s="13" customFormat="1">
      <c r="A1595" s="13"/>
      <c r="B1595" s="237"/>
      <c r="C1595" s="238"/>
      <c r="D1595" s="239" t="s">
        <v>196</v>
      </c>
      <c r="E1595" s="240" t="s">
        <v>1</v>
      </c>
      <c r="F1595" s="241" t="s">
        <v>1958</v>
      </c>
      <c r="G1595" s="238"/>
      <c r="H1595" s="242">
        <v>2.4399999999999999</v>
      </c>
      <c r="I1595" s="243"/>
      <c r="J1595" s="238"/>
      <c r="K1595" s="238"/>
      <c r="L1595" s="244"/>
      <c r="M1595" s="245"/>
      <c r="N1595" s="246"/>
      <c r="O1595" s="246"/>
      <c r="P1595" s="246"/>
      <c r="Q1595" s="246"/>
      <c r="R1595" s="246"/>
      <c r="S1595" s="246"/>
      <c r="T1595" s="247"/>
      <c r="U1595" s="13"/>
      <c r="V1595" s="13"/>
      <c r="W1595" s="13"/>
      <c r="X1595" s="13"/>
      <c r="Y1595" s="13"/>
      <c r="Z1595" s="13"/>
      <c r="AA1595" s="13"/>
      <c r="AB1595" s="13"/>
      <c r="AC1595" s="13"/>
      <c r="AD1595" s="13"/>
      <c r="AE1595" s="13"/>
      <c r="AT1595" s="248" t="s">
        <v>196</v>
      </c>
      <c r="AU1595" s="248" t="s">
        <v>86</v>
      </c>
      <c r="AV1595" s="13" t="s">
        <v>86</v>
      </c>
      <c r="AW1595" s="13" t="s">
        <v>32</v>
      </c>
      <c r="AX1595" s="13" t="s">
        <v>76</v>
      </c>
      <c r="AY1595" s="248" t="s">
        <v>116</v>
      </c>
    </row>
    <row r="1596" s="15" customFormat="1">
      <c r="A1596" s="15"/>
      <c r="B1596" s="260"/>
      <c r="C1596" s="261"/>
      <c r="D1596" s="239" t="s">
        <v>196</v>
      </c>
      <c r="E1596" s="262" t="s">
        <v>1</v>
      </c>
      <c r="F1596" s="263" t="s">
        <v>1162</v>
      </c>
      <c r="G1596" s="261"/>
      <c r="H1596" s="264">
        <v>9.7599999999999998</v>
      </c>
      <c r="I1596" s="265"/>
      <c r="J1596" s="261"/>
      <c r="K1596" s="261"/>
      <c r="L1596" s="266"/>
      <c r="M1596" s="267"/>
      <c r="N1596" s="268"/>
      <c r="O1596" s="268"/>
      <c r="P1596" s="268"/>
      <c r="Q1596" s="268"/>
      <c r="R1596" s="268"/>
      <c r="S1596" s="268"/>
      <c r="T1596" s="269"/>
      <c r="U1596" s="15"/>
      <c r="V1596" s="15"/>
      <c r="W1596" s="15"/>
      <c r="X1596" s="15"/>
      <c r="Y1596" s="15"/>
      <c r="Z1596" s="15"/>
      <c r="AA1596" s="15"/>
      <c r="AB1596" s="15"/>
      <c r="AC1596" s="15"/>
      <c r="AD1596" s="15"/>
      <c r="AE1596" s="15"/>
      <c r="AT1596" s="270" t="s">
        <v>196</v>
      </c>
      <c r="AU1596" s="270" t="s">
        <v>86</v>
      </c>
      <c r="AV1596" s="15" t="s">
        <v>119</v>
      </c>
      <c r="AW1596" s="15" t="s">
        <v>32</v>
      </c>
      <c r="AX1596" s="15" t="s">
        <v>76</v>
      </c>
      <c r="AY1596" s="270" t="s">
        <v>116</v>
      </c>
    </row>
    <row r="1597" s="13" customFormat="1">
      <c r="A1597" s="13"/>
      <c r="B1597" s="237"/>
      <c r="C1597" s="238"/>
      <c r="D1597" s="239" t="s">
        <v>196</v>
      </c>
      <c r="E1597" s="240" t="s">
        <v>1</v>
      </c>
      <c r="F1597" s="241" t="s">
        <v>1959</v>
      </c>
      <c r="G1597" s="238"/>
      <c r="H1597" s="242">
        <v>6.3600000000000003</v>
      </c>
      <c r="I1597" s="243"/>
      <c r="J1597" s="238"/>
      <c r="K1597" s="238"/>
      <c r="L1597" s="244"/>
      <c r="M1597" s="245"/>
      <c r="N1597" s="246"/>
      <c r="O1597" s="246"/>
      <c r="P1597" s="246"/>
      <c r="Q1597" s="246"/>
      <c r="R1597" s="246"/>
      <c r="S1597" s="246"/>
      <c r="T1597" s="247"/>
      <c r="U1597" s="13"/>
      <c r="V1597" s="13"/>
      <c r="W1597" s="13"/>
      <c r="X1597" s="13"/>
      <c r="Y1597" s="13"/>
      <c r="Z1597" s="13"/>
      <c r="AA1597" s="13"/>
      <c r="AB1597" s="13"/>
      <c r="AC1597" s="13"/>
      <c r="AD1597" s="13"/>
      <c r="AE1597" s="13"/>
      <c r="AT1597" s="248" t="s">
        <v>196</v>
      </c>
      <c r="AU1597" s="248" t="s">
        <v>86</v>
      </c>
      <c r="AV1597" s="13" t="s">
        <v>86</v>
      </c>
      <c r="AW1597" s="13" t="s">
        <v>32</v>
      </c>
      <c r="AX1597" s="13" t="s">
        <v>76</v>
      </c>
      <c r="AY1597" s="248" t="s">
        <v>116</v>
      </c>
    </row>
    <row r="1598" s="13" customFormat="1">
      <c r="A1598" s="13"/>
      <c r="B1598" s="237"/>
      <c r="C1598" s="238"/>
      <c r="D1598" s="239" t="s">
        <v>196</v>
      </c>
      <c r="E1598" s="240" t="s">
        <v>1</v>
      </c>
      <c r="F1598" s="241" t="s">
        <v>1960</v>
      </c>
      <c r="G1598" s="238"/>
      <c r="H1598" s="242">
        <v>2.1200000000000001</v>
      </c>
      <c r="I1598" s="243"/>
      <c r="J1598" s="238"/>
      <c r="K1598" s="238"/>
      <c r="L1598" s="244"/>
      <c r="M1598" s="245"/>
      <c r="N1598" s="246"/>
      <c r="O1598" s="246"/>
      <c r="P1598" s="246"/>
      <c r="Q1598" s="246"/>
      <c r="R1598" s="246"/>
      <c r="S1598" s="246"/>
      <c r="T1598" s="247"/>
      <c r="U1598" s="13"/>
      <c r="V1598" s="13"/>
      <c r="W1598" s="13"/>
      <c r="X1598" s="13"/>
      <c r="Y1598" s="13"/>
      <c r="Z1598" s="13"/>
      <c r="AA1598" s="13"/>
      <c r="AB1598" s="13"/>
      <c r="AC1598" s="13"/>
      <c r="AD1598" s="13"/>
      <c r="AE1598" s="13"/>
      <c r="AT1598" s="248" t="s">
        <v>196</v>
      </c>
      <c r="AU1598" s="248" t="s">
        <v>86</v>
      </c>
      <c r="AV1598" s="13" t="s">
        <v>86</v>
      </c>
      <c r="AW1598" s="13" t="s">
        <v>32</v>
      </c>
      <c r="AX1598" s="13" t="s">
        <v>76</v>
      </c>
      <c r="AY1598" s="248" t="s">
        <v>116</v>
      </c>
    </row>
    <row r="1599" s="15" customFormat="1">
      <c r="A1599" s="15"/>
      <c r="B1599" s="260"/>
      <c r="C1599" s="261"/>
      <c r="D1599" s="239" t="s">
        <v>196</v>
      </c>
      <c r="E1599" s="262" t="s">
        <v>1</v>
      </c>
      <c r="F1599" s="263" t="s">
        <v>1609</v>
      </c>
      <c r="G1599" s="261"/>
      <c r="H1599" s="264">
        <v>8.4800000000000004</v>
      </c>
      <c r="I1599" s="265"/>
      <c r="J1599" s="261"/>
      <c r="K1599" s="261"/>
      <c r="L1599" s="266"/>
      <c r="M1599" s="267"/>
      <c r="N1599" s="268"/>
      <c r="O1599" s="268"/>
      <c r="P1599" s="268"/>
      <c r="Q1599" s="268"/>
      <c r="R1599" s="268"/>
      <c r="S1599" s="268"/>
      <c r="T1599" s="269"/>
      <c r="U1599" s="15"/>
      <c r="V1599" s="15"/>
      <c r="W1599" s="15"/>
      <c r="X1599" s="15"/>
      <c r="Y1599" s="15"/>
      <c r="Z1599" s="15"/>
      <c r="AA1599" s="15"/>
      <c r="AB1599" s="15"/>
      <c r="AC1599" s="15"/>
      <c r="AD1599" s="15"/>
      <c r="AE1599" s="15"/>
      <c r="AT1599" s="270" t="s">
        <v>196</v>
      </c>
      <c r="AU1599" s="270" t="s">
        <v>86</v>
      </c>
      <c r="AV1599" s="15" t="s">
        <v>119</v>
      </c>
      <c r="AW1599" s="15" t="s">
        <v>32</v>
      </c>
      <c r="AX1599" s="15" t="s">
        <v>76</v>
      </c>
      <c r="AY1599" s="270" t="s">
        <v>116</v>
      </c>
    </row>
    <row r="1600" s="13" customFormat="1">
      <c r="A1600" s="13"/>
      <c r="B1600" s="237"/>
      <c r="C1600" s="238"/>
      <c r="D1600" s="239" t="s">
        <v>196</v>
      </c>
      <c r="E1600" s="240" t="s">
        <v>1</v>
      </c>
      <c r="F1600" s="241" t="s">
        <v>1961</v>
      </c>
      <c r="G1600" s="238"/>
      <c r="H1600" s="242">
        <v>8.0999999999999996</v>
      </c>
      <c r="I1600" s="243"/>
      <c r="J1600" s="238"/>
      <c r="K1600" s="238"/>
      <c r="L1600" s="244"/>
      <c r="M1600" s="245"/>
      <c r="N1600" s="246"/>
      <c r="O1600" s="246"/>
      <c r="P1600" s="246"/>
      <c r="Q1600" s="246"/>
      <c r="R1600" s="246"/>
      <c r="S1600" s="246"/>
      <c r="T1600" s="247"/>
      <c r="U1600" s="13"/>
      <c r="V1600" s="13"/>
      <c r="W1600" s="13"/>
      <c r="X1600" s="13"/>
      <c r="Y1600" s="13"/>
      <c r="Z1600" s="13"/>
      <c r="AA1600" s="13"/>
      <c r="AB1600" s="13"/>
      <c r="AC1600" s="13"/>
      <c r="AD1600" s="13"/>
      <c r="AE1600" s="13"/>
      <c r="AT1600" s="248" t="s">
        <v>196</v>
      </c>
      <c r="AU1600" s="248" t="s">
        <v>86</v>
      </c>
      <c r="AV1600" s="13" t="s">
        <v>86</v>
      </c>
      <c r="AW1600" s="13" t="s">
        <v>32</v>
      </c>
      <c r="AX1600" s="13" t="s">
        <v>76</v>
      </c>
      <c r="AY1600" s="248" t="s">
        <v>116</v>
      </c>
    </row>
    <row r="1601" s="13" customFormat="1">
      <c r="A1601" s="13"/>
      <c r="B1601" s="237"/>
      <c r="C1601" s="238"/>
      <c r="D1601" s="239" t="s">
        <v>196</v>
      </c>
      <c r="E1601" s="240" t="s">
        <v>1</v>
      </c>
      <c r="F1601" s="241" t="s">
        <v>1962</v>
      </c>
      <c r="G1601" s="238"/>
      <c r="H1601" s="242">
        <v>1.3500000000000001</v>
      </c>
      <c r="I1601" s="243"/>
      <c r="J1601" s="238"/>
      <c r="K1601" s="238"/>
      <c r="L1601" s="244"/>
      <c r="M1601" s="245"/>
      <c r="N1601" s="246"/>
      <c r="O1601" s="246"/>
      <c r="P1601" s="246"/>
      <c r="Q1601" s="246"/>
      <c r="R1601" s="246"/>
      <c r="S1601" s="246"/>
      <c r="T1601" s="247"/>
      <c r="U1601" s="13"/>
      <c r="V1601" s="13"/>
      <c r="W1601" s="13"/>
      <c r="X1601" s="13"/>
      <c r="Y1601" s="13"/>
      <c r="Z1601" s="13"/>
      <c r="AA1601" s="13"/>
      <c r="AB1601" s="13"/>
      <c r="AC1601" s="13"/>
      <c r="AD1601" s="13"/>
      <c r="AE1601" s="13"/>
      <c r="AT1601" s="248" t="s">
        <v>196</v>
      </c>
      <c r="AU1601" s="248" t="s">
        <v>86</v>
      </c>
      <c r="AV1601" s="13" t="s">
        <v>86</v>
      </c>
      <c r="AW1601" s="13" t="s">
        <v>32</v>
      </c>
      <c r="AX1601" s="13" t="s">
        <v>76</v>
      </c>
      <c r="AY1601" s="248" t="s">
        <v>116</v>
      </c>
    </row>
    <row r="1602" s="13" customFormat="1">
      <c r="A1602" s="13"/>
      <c r="B1602" s="237"/>
      <c r="C1602" s="238"/>
      <c r="D1602" s="239" t="s">
        <v>196</v>
      </c>
      <c r="E1602" s="240" t="s">
        <v>1</v>
      </c>
      <c r="F1602" s="241" t="s">
        <v>1963</v>
      </c>
      <c r="G1602" s="238"/>
      <c r="H1602" s="242">
        <v>1.95</v>
      </c>
      <c r="I1602" s="243"/>
      <c r="J1602" s="238"/>
      <c r="K1602" s="238"/>
      <c r="L1602" s="244"/>
      <c r="M1602" s="245"/>
      <c r="N1602" s="246"/>
      <c r="O1602" s="246"/>
      <c r="P1602" s="246"/>
      <c r="Q1602" s="246"/>
      <c r="R1602" s="246"/>
      <c r="S1602" s="246"/>
      <c r="T1602" s="247"/>
      <c r="U1602" s="13"/>
      <c r="V1602" s="13"/>
      <c r="W1602" s="13"/>
      <c r="X1602" s="13"/>
      <c r="Y1602" s="13"/>
      <c r="Z1602" s="13"/>
      <c r="AA1602" s="13"/>
      <c r="AB1602" s="13"/>
      <c r="AC1602" s="13"/>
      <c r="AD1602" s="13"/>
      <c r="AE1602" s="13"/>
      <c r="AT1602" s="248" t="s">
        <v>196</v>
      </c>
      <c r="AU1602" s="248" t="s">
        <v>86</v>
      </c>
      <c r="AV1602" s="13" t="s">
        <v>86</v>
      </c>
      <c r="AW1602" s="13" t="s">
        <v>32</v>
      </c>
      <c r="AX1602" s="13" t="s">
        <v>76</v>
      </c>
      <c r="AY1602" s="248" t="s">
        <v>116</v>
      </c>
    </row>
    <row r="1603" s="13" customFormat="1">
      <c r="A1603" s="13"/>
      <c r="B1603" s="237"/>
      <c r="C1603" s="238"/>
      <c r="D1603" s="239" t="s">
        <v>196</v>
      </c>
      <c r="E1603" s="240" t="s">
        <v>1</v>
      </c>
      <c r="F1603" s="241" t="s">
        <v>1964</v>
      </c>
      <c r="G1603" s="238"/>
      <c r="H1603" s="242">
        <v>1.6499999999999999</v>
      </c>
      <c r="I1603" s="243"/>
      <c r="J1603" s="238"/>
      <c r="K1603" s="238"/>
      <c r="L1603" s="244"/>
      <c r="M1603" s="245"/>
      <c r="N1603" s="246"/>
      <c r="O1603" s="246"/>
      <c r="P1603" s="246"/>
      <c r="Q1603" s="246"/>
      <c r="R1603" s="246"/>
      <c r="S1603" s="246"/>
      <c r="T1603" s="247"/>
      <c r="U1603" s="13"/>
      <c r="V1603" s="13"/>
      <c r="W1603" s="13"/>
      <c r="X1603" s="13"/>
      <c r="Y1603" s="13"/>
      <c r="Z1603" s="13"/>
      <c r="AA1603" s="13"/>
      <c r="AB1603" s="13"/>
      <c r="AC1603" s="13"/>
      <c r="AD1603" s="13"/>
      <c r="AE1603" s="13"/>
      <c r="AT1603" s="248" t="s">
        <v>196</v>
      </c>
      <c r="AU1603" s="248" t="s">
        <v>86</v>
      </c>
      <c r="AV1603" s="13" t="s">
        <v>86</v>
      </c>
      <c r="AW1603" s="13" t="s">
        <v>32</v>
      </c>
      <c r="AX1603" s="13" t="s">
        <v>76</v>
      </c>
      <c r="AY1603" s="248" t="s">
        <v>116</v>
      </c>
    </row>
    <row r="1604" s="13" customFormat="1">
      <c r="A1604" s="13"/>
      <c r="B1604" s="237"/>
      <c r="C1604" s="238"/>
      <c r="D1604" s="239" t="s">
        <v>196</v>
      </c>
      <c r="E1604" s="240" t="s">
        <v>1</v>
      </c>
      <c r="F1604" s="241" t="s">
        <v>1965</v>
      </c>
      <c r="G1604" s="238"/>
      <c r="H1604" s="242">
        <v>2.8500000000000001</v>
      </c>
      <c r="I1604" s="243"/>
      <c r="J1604" s="238"/>
      <c r="K1604" s="238"/>
      <c r="L1604" s="244"/>
      <c r="M1604" s="245"/>
      <c r="N1604" s="246"/>
      <c r="O1604" s="246"/>
      <c r="P1604" s="246"/>
      <c r="Q1604" s="246"/>
      <c r="R1604" s="246"/>
      <c r="S1604" s="246"/>
      <c r="T1604" s="247"/>
      <c r="U1604" s="13"/>
      <c r="V1604" s="13"/>
      <c r="W1604" s="13"/>
      <c r="X1604" s="13"/>
      <c r="Y1604" s="13"/>
      <c r="Z1604" s="13"/>
      <c r="AA1604" s="13"/>
      <c r="AB1604" s="13"/>
      <c r="AC1604" s="13"/>
      <c r="AD1604" s="13"/>
      <c r="AE1604" s="13"/>
      <c r="AT1604" s="248" t="s">
        <v>196</v>
      </c>
      <c r="AU1604" s="248" t="s">
        <v>86</v>
      </c>
      <c r="AV1604" s="13" t="s">
        <v>86</v>
      </c>
      <c r="AW1604" s="13" t="s">
        <v>32</v>
      </c>
      <c r="AX1604" s="13" t="s">
        <v>76</v>
      </c>
      <c r="AY1604" s="248" t="s">
        <v>116</v>
      </c>
    </row>
    <row r="1605" s="15" customFormat="1">
      <c r="A1605" s="15"/>
      <c r="B1605" s="260"/>
      <c r="C1605" s="261"/>
      <c r="D1605" s="239" t="s">
        <v>196</v>
      </c>
      <c r="E1605" s="262" t="s">
        <v>1</v>
      </c>
      <c r="F1605" s="263" t="s">
        <v>507</v>
      </c>
      <c r="G1605" s="261"/>
      <c r="H1605" s="264">
        <v>15.899999999999999</v>
      </c>
      <c r="I1605" s="265"/>
      <c r="J1605" s="261"/>
      <c r="K1605" s="261"/>
      <c r="L1605" s="266"/>
      <c r="M1605" s="267"/>
      <c r="N1605" s="268"/>
      <c r="O1605" s="268"/>
      <c r="P1605" s="268"/>
      <c r="Q1605" s="268"/>
      <c r="R1605" s="268"/>
      <c r="S1605" s="268"/>
      <c r="T1605" s="269"/>
      <c r="U1605" s="15"/>
      <c r="V1605" s="15"/>
      <c r="W1605" s="15"/>
      <c r="X1605" s="15"/>
      <c r="Y1605" s="15"/>
      <c r="Z1605" s="15"/>
      <c r="AA1605" s="15"/>
      <c r="AB1605" s="15"/>
      <c r="AC1605" s="15"/>
      <c r="AD1605" s="15"/>
      <c r="AE1605" s="15"/>
      <c r="AT1605" s="270" t="s">
        <v>196</v>
      </c>
      <c r="AU1605" s="270" t="s">
        <v>86</v>
      </c>
      <c r="AV1605" s="15" t="s">
        <v>119</v>
      </c>
      <c r="AW1605" s="15" t="s">
        <v>32</v>
      </c>
      <c r="AX1605" s="15" t="s">
        <v>76</v>
      </c>
      <c r="AY1605" s="270" t="s">
        <v>116</v>
      </c>
    </row>
    <row r="1606" s="14" customFormat="1">
      <c r="A1606" s="14"/>
      <c r="B1606" s="249"/>
      <c r="C1606" s="250"/>
      <c r="D1606" s="239" t="s">
        <v>196</v>
      </c>
      <c r="E1606" s="251" t="s">
        <v>1</v>
      </c>
      <c r="F1606" s="252" t="s">
        <v>201</v>
      </c>
      <c r="G1606" s="250"/>
      <c r="H1606" s="253">
        <v>34.140000000000001</v>
      </c>
      <c r="I1606" s="254"/>
      <c r="J1606" s="250"/>
      <c r="K1606" s="250"/>
      <c r="L1606" s="255"/>
      <c r="M1606" s="256"/>
      <c r="N1606" s="257"/>
      <c r="O1606" s="257"/>
      <c r="P1606" s="257"/>
      <c r="Q1606" s="257"/>
      <c r="R1606" s="257"/>
      <c r="S1606" s="257"/>
      <c r="T1606" s="258"/>
      <c r="U1606" s="14"/>
      <c r="V1606" s="14"/>
      <c r="W1606" s="14"/>
      <c r="X1606" s="14"/>
      <c r="Y1606" s="14"/>
      <c r="Z1606" s="14"/>
      <c r="AA1606" s="14"/>
      <c r="AB1606" s="14"/>
      <c r="AC1606" s="14"/>
      <c r="AD1606" s="14"/>
      <c r="AE1606" s="14"/>
      <c r="AT1606" s="259" t="s">
        <v>196</v>
      </c>
      <c r="AU1606" s="259" t="s">
        <v>86</v>
      </c>
      <c r="AV1606" s="14" t="s">
        <v>126</v>
      </c>
      <c r="AW1606" s="14" t="s">
        <v>32</v>
      </c>
      <c r="AX1606" s="14" t="s">
        <v>81</v>
      </c>
      <c r="AY1606" s="259" t="s">
        <v>116</v>
      </c>
    </row>
    <row r="1607" s="2" customFormat="1" ht="24.15" customHeight="1">
      <c r="A1607" s="38"/>
      <c r="B1607" s="39"/>
      <c r="C1607" s="216" t="s">
        <v>1966</v>
      </c>
      <c r="D1607" s="216" t="s">
        <v>120</v>
      </c>
      <c r="E1607" s="217" t="s">
        <v>1967</v>
      </c>
      <c r="F1607" s="218" t="s">
        <v>1968</v>
      </c>
      <c r="G1607" s="219" t="s">
        <v>262</v>
      </c>
      <c r="H1607" s="220">
        <v>54</v>
      </c>
      <c r="I1607" s="221"/>
      <c r="J1607" s="222">
        <f>ROUND(I1607*H1607,2)</f>
        <v>0</v>
      </c>
      <c r="K1607" s="223"/>
      <c r="L1607" s="44"/>
      <c r="M1607" s="224" t="s">
        <v>1</v>
      </c>
      <c r="N1607" s="225" t="s">
        <v>41</v>
      </c>
      <c r="O1607" s="91"/>
      <c r="P1607" s="226">
        <f>O1607*H1607</f>
        <v>0</v>
      </c>
      <c r="Q1607" s="226">
        <v>0.018100000000000002</v>
      </c>
      <c r="R1607" s="226">
        <f>Q1607*H1607</f>
        <v>0.97740000000000005</v>
      </c>
      <c r="S1607" s="226">
        <v>0</v>
      </c>
      <c r="T1607" s="227">
        <f>S1607*H1607</f>
        <v>0</v>
      </c>
      <c r="U1607" s="38"/>
      <c r="V1607" s="38"/>
      <c r="W1607" s="38"/>
      <c r="X1607" s="38"/>
      <c r="Y1607" s="38"/>
      <c r="Z1607" s="38"/>
      <c r="AA1607" s="38"/>
      <c r="AB1607" s="38"/>
      <c r="AC1607" s="38"/>
      <c r="AD1607" s="38"/>
      <c r="AE1607" s="38"/>
      <c r="AR1607" s="228" t="s">
        <v>379</v>
      </c>
      <c r="AT1607" s="228" t="s">
        <v>120</v>
      </c>
      <c r="AU1607" s="228" t="s">
        <v>86</v>
      </c>
      <c r="AY1607" s="17" t="s">
        <v>116</v>
      </c>
      <c r="BE1607" s="229">
        <f>IF(N1607="základní",J1607,0)</f>
        <v>0</v>
      </c>
      <c r="BF1607" s="229">
        <f>IF(N1607="snížená",J1607,0)</f>
        <v>0</v>
      </c>
      <c r="BG1607" s="229">
        <f>IF(N1607="zákl. přenesená",J1607,0)</f>
        <v>0</v>
      </c>
      <c r="BH1607" s="229">
        <f>IF(N1607="sníž. přenesená",J1607,0)</f>
        <v>0</v>
      </c>
      <c r="BI1607" s="229">
        <f>IF(N1607="nulová",J1607,0)</f>
        <v>0</v>
      </c>
      <c r="BJ1607" s="17" t="s">
        <v>81</v>
      </c>
      <c r="BK1607" s="229">
        <f>ROUND(I1607*H1607,2)</f>
        <v>0</v>
      </c>
      <c r="BL1607" s="17" t="s">
        <v>379</v>
      </c>
      <c r="BM1607" s="228" t="s">
        <v>1969</v>
      </c>
    </row>
    <row r="1608" s="2" customFormat="1" ht="24.15" customHeight="1">
      <c r="A1608" s="38"/>
      <c r="B1608" s="39"/>
      <c r="C1608" s="216" t="s">
        <v>1970</v>
      </c>
      <c r="D1608" s="216" t="s">
        <v>120</v>
      </c>
      <c r="E1608" s="217" t="s">
        <v>1971</v>
      </c>
      <c r="F1608" s="218" t="s">
        <v>1972</v>
      </c>
      <c r="G1608" s="219" t="s">
        <v>262</v>
      </c>
      <c r="H1608" s="220">
        <v>97.400000000000006</v>
      </c>
      <c r="I1608" s="221"/>
      <c r="J1608" s="222">
        <f>ROUND(I1608*H1608,2)</f>
        <v>0</v>
      </c>
      <c r="K1608" s="223"/>
      <c r="L1608" s="44"/>
      <c r="M1608" s="224" t="s">
        <v>1</v>
      </c>
      <c r="N1608" s="225" t="s">
        <v>41</v>
      </c>
      <c r="O1608" s="91"/>
      <c r="P1608" s="226">
        <f>O1608*H1608</f>
        <v>0</v>
      </c>
      <c r="Q1608" s="226">
        <v>0.02</v>
      </c>
      <c r="R1608" s="226">
        <f>Q1608*H1608</f>
        <v>1.9480000000000002</v>
      </c>
      <c r="S1608" s="226">
        <v>0</v>
      </c>
      <c r="T1608" s="227">
        <f>S1608*H1608</f>
        <v>0</v>
      </c>
      <c r="U1608" s="38"/>
      <c r="V1608" s="38"/>
      <c r="W1608" s="38"/>
      <c r="X1608" s="38"/>
      <c r="Y1608" s="38"/>
      <c r="Z1608" s="38"/>
      <c r="AA1608" s="38"/>
      <c r="AB1608" s="38"/>
      <c r="AC1608" s="38"/>
      <c r="AD1608" s="38"/>
      <c r="AE1608" s="38"/>
      <c r="AR1608" s="228" t="s">
        <v>379</v>
      </c>
      <c r="AT1608" s="228" t="s">
        <v>120</v>
      </c>
      <c r="AU1608" s="228" t="s">
        <v>86</v>
      </c>
      <c r="AY1608" s="17" t="s">
        <v>116</v>
      </c>
      <c r="BE1608" s="229">
        <f>IF(N1608="základní",J1608,0)</f>
        <v>0</v>
      </c>
      <c r="BF1608" s="229">
        <f>IF(N1608="snížená",J1608,0)</f>
        <v>0</v>
      </c>
      <c r="BG1608" s="229">
        <f>IF(N1608="zákl. přenesená",J1608,0)</f>
        <v>0</v>
      </c>
      <c r="BH1608" s="229">
        <f>IF(N1608="sníž. přenesená",J1608,0)</f>
        <v>0</v>
      </c>
      <c r="BI1608" s="229">
        <f>IF(N1608="nulová",J1608,0)</f>
        <v>0</v>
      </c>
      <c r="BJ1608" s="17" t="s">
        <v>81</v>
      </c>
      <c r="BK1608" s="229">
        <f>ROUND(I1608*H1608,2)</f>
        <v>0</v>
      </c>
      <c r="BL1608" s="17" t="s">
        <v>379</v>
      </c>
      <c r="BM1608" s="228" t="s">
        <v>1973</v>
      </c>
    </row>
    <row r="1609" s="13" customFormat="1">
      <c r="A1609" s="13"/>
      <c r="B1609" s="237"/>
      <c r="C1609" s="238"/>
      <c r="D1609" s="239" t="s">
        <v>196</v>
      </c>
      <c r="E1609" s="240" t="s">
        <v>1</v>
      </c>
      <c r="F1609" s="241" t="s">
        <v>1974</v>
      </c>
      <c r="G1609" s="238"/>
      <c r="H1609" s="242">
        <v>56.899999999999999</v>
      </c>
      <c r="I1609" s="243"/>
      <c r="J1609" s="238"/>
      <c r="K1609" s="238"/>
      <c r="L1609" s="244"/>
      <c r="M1609" s="245"/>
      <c r="N1609" s="246"/>
      <c r="O1609" s="246"/>
      <c r="P1609" s="246"/>
      <c r="Q1609" s="246"/>
      <c r="R1609" s="246"/>
      <c r="S1609" s="246"/>
      <c r="T1609" s="247"/>
      <c r="U1609" s="13"/>
      <c r="V1609" s="13"/>
      <c r="W1609" s="13"/>
      <c r="X1609" s="13"/>
      <c r="Y1609" s="13"/>
      <c r="Z1609" s="13"/>
      <c r="AA1609" s="13"/>
      <c r="AB1609" s="13"/>
      <c r="AC1609" s="13"/>
      <c r="AD1609" s="13"/>
      <c r="AE1609" s="13"/>
      <c r="AT1609" s="248" t="s">
        <v>196</v>
      </c>
      <c r="AU1609" s="248" t="s">
        <v>86</v>
      </c>
      <c r="AV1609" s="13" t="s">
        <v>86</v>
      </c>
      <c r="AW1609" s="13" t="s">
        <v>32</v>
      </c>
      <c r="AX1609" s="13" t="s">
        <v>76</v>
      </c>
      <c r="AY1609" s="248" t="s">
        <v>116</v>
      </c>
    </row>
    <row r="1610" s="13" customFormat="1">
      <c r="A1610" s="13"/>
      <c r="B1610" s="237"/>
      <c r="C1610" s="238"/>
      <c r="D1610" s="239" t="s">
        <v>196</v>
      </c>
      <c r="E1610" s="240" t="s">
        <v>1</v>
      </c>
      <c r="F1610" s="241" t="s">
        <v>1975</v>
      </c>
      <c r="G1610" s="238"/>
      <c r="H1610" s="242">
        <v>40.5</v>
      </c>
      <c r="I1610" s="243"/>
      <c r="J1610" s="238"/>
      <c r="K1610" s="238"/>
      <c r="L1610" s="244"/>
      <c r="M1610" s="245"/>
      <c r="N1610" s="246"/>
      <c r="O1610" s="246"/>
      <c r="P1610" s="246"/>
      <c r="Q1610" s="246"/>
      <c r="R1610" s="246"/>
      <c r="S1610" s="246"/>
      <c r="T1610" s="247"/>
      <c r="U1610" s="13"/>
      <c r="V1610" s="13"/>
      <c r="W1610" s="13"/>
      <c r="X1610" s="13"/>
      <c r="Y1610" s="13"/>
      <c r="Z1610" s="13"/>
      <c r="AA1610" s="13"/>
      <c r="AB1610" s="13"/>
      <c r="AC1610" s="13"/>
      <c r="AD1610" s="13"/>
      <c r="AE1610" s="13"/>
      <c r="AT1610" s="248" t="s">
        <v>196</v>
      </c>
      <c r="AU1610" s="248" t="s">
        <v>86</v>
      </c>
      <c r="AV1610" s="13" t="s">
        <v>86</v>
      </c>
      <c r="AW1610" s="13" t="s">
        <v>32</v>
      </c>
      <c r="AX1610" s="13" t="s">
        <v>76</v>
      </c>
      <c r="AY1610" s="248" t="s">
        <v>116</v>
      </c>
    </row>
    <row r="1611" s="14" customFormat="1">
      <c r="A1611" s="14"/>
      <c r="B1611" s="249"/>
      <c r="C1611" s="250"/>
      <c r="D1611" s="239" t="s">
        <v>196</v>
      </c>
      <c r="E1611" s="251" t="s">
        <v>1</v>
      </c>
      <c r="F1611" s="252" t="s">
        <v>201</v>
      </c>
      <c r="G1611" s="250"/>
      <c r="H1611" s="253">
        <v>97.400000000000006</v>
      </c>
      <c r="I1611" s="254"/>
      <c r="J1611" s="250"/>
      <c r="K1611" s="250"/>
      <c r="L1611" s="255"/>
      <c r="M1611" s="256"/>
      <c r="N1611" s="257"/>
      <c r="O1611" s="257"/>
      <c r="P1611" s="257"/>
      <c r="Q1611" s="257"/>
      <c r="R1611" s="257"/>
      <c r="S1611" s="257"/>
      <c r="T1611" s="258"/>
      <c r="U1611" s="14"/>
      <c r="V1611" s="14"/>
      <c r="W1611" s="14"/>
      <c r="X1611" s="14"/>
      <c r="Y1611" s="14"/>
      <c r="Z1611" s="14"/>
      <c r="AA1611" s="14"/>
      <c r="AB1611" s="14"/>
      <c r="AC1611" s="14"/>
      <c r="AD1611" s="14"/>
      <c r="AE1611" s="14"/>
      <c r="AT1611" s="259" t="s">
        <v>196</v>
      </c>
      <c r="AU1611" s="259" t="s">
        <v>86</v>
      </c>
      <c r="AV1611" s="14" t="s">
        <v>126</v>
      </c>
      <c r="AW1611" s="14" t="s">
        <v>32</v>
      </c>
      <c r="AX1611" s="14" t="s">
        <v>81</v>
      </c>
      <c r="AY1611" s="259" t="s">
        <v>116</v>
      </c>
    </row>
    <row r="1612" s="2" customFormat="1" ht="24.15" customHeight="1">
      <c r="A1612" s="38"/>
      <c r="B1612" s="39"/>
      <c r="C1612" s="216" t="s">
        <v>1976</v>
      </c>
      <c r="D1612" s="216" t="s">
        <v>120</v>
      </c>
      <c r="E1612" s="217" t="s">
        <v>1977</v>
      </c>
      <c r="F1612" s="218" t="s">
        <v>1978</v>
      </c>
      <c r="G1612" s="219" t="s">
        <v>262</v>
      </c>
      <c r="H1612" s="220">
        <v>13.199999999999999</v>
      </c>
      <c r="I1612" s="221"/>
      <c r="J1612" s="222">
        <f>ROUND(I1612*H1612,2)</f>
        <v>0</v>
      </c>
      <c r="K1612" s="223"/>
      <c r="L1612" s="44"/>
      <c r="M1612" s="224" t="s">
        <v>1</v>
      </c>
      <c r="N1612" s="225" t="s">
        <v>41</v>
      </c>
      <c r="O1612" s="91"/>
      <c r="P1612" s="226">
        <f>O1612*H1612</f>
        <v>0</v>
      </c>
      <c r="Q1612" s="226">
        <v>0.02</v>
      </c>
      <c r="R1612" s="226">
        <f>Q1612*H1612</f>
        <v>0.26400000000000001</v>
      </c>
      <c r="S1612" s="226">
        <v>0</v>
      </c>
      <c r="T1612" s="227">
        <f>S1612*H1612</f>
        <v>0</v>
      </c>
      <c r="U1612" s="38"/>
      <c r="V1612" s="38"/>
      <c r="W1612" s="38"/>
      <c r="X1612" s="38"/>
      <c r="Y1612" s="38"/>
      <c r="Z1612" s="38"/>
      <c r="AA1612" s="38"/>
      <c r="AB1612" s="38"/>
      <c r="AC1612" s="38"/>
      <c r="AD1612" s="38"/>
      <c r="AE1612" s="38"/>
      <c r="AR1612" s="228" t="s">
        <v>379</v>
      </c>
      <c r="AT1612" s="228" t="s">
        <v>120</v>
      </c>
      <c r="AU1612" s="228" t="s">
        <v>86</v>
      </c>
      <c r="AY1612" s="17" t="s">
        <v>116</v>
      </c>
      <c r="BE1612" s="229">
        <f>IF(N1612="základní",J1612,0)</f>
        <v>0</v>
      </c>
      <c r="BF1612" s="229">
        <f>IF(N1612="snížená",J1612,0)</f>
        <v>0</v>
      </c>
      <c r="BG1612" s="229">
        <f>IF(N1612="zákl. přenesená",J1612,0)</f>
        <v>0</v>
      </c>
      <c r="BH1612" s="229">
        <f>IF(N1612="sníž. přenesená",J1612,0)</f>
        <v>0</v>
      </c>
      <c r="BI1612" s="229">
        <f>IF(N1612="nulová",J1612,0)</f>
        <v>0</v>
      </c>
      <c r="BJ1612" s="17" t="s">
        <v>81</v>
      </c>
      <c r="BK1612" s="229">
        <f>ROUND(I1612*H1612,2)</f>
        <v>0</v>
      </c>
      <c r="BL1612" s="17" t="s">
        <v>379</v>
      </c>
      <c r="BM1612" s="228" t="s">
        <v>1979</v>
      </c>
    </row>
    <row r="1613" s="13" customFormat="1">
      <c r="A1613" s="13"/>
      <c r="B1613" s="237"/>
      <c r="C1613" s="238"/>
      <c r="D1613" s="239" t="s">
        <v>196</v>
      </c>
      <c r="E1613" s="240" t="s">
        <v>1</v>
      </c>
      <c r="F1613" s="241" t="s">
        <v>1980</v>
      </c>
      <c r="G1613" s="238"/>
      <c r="H1613" s="242">
        <v>13.199999999999999</v>
      </c>
      <c r="I1613" s="243"/>
      <c r="J1613" s="238"/>
      <c r="K1613" s="238"/>
      <c r="L1613" s="244"/>
      <c r="M1613" s="245"/>
      <c r="N1613" s="246"/>
      <c r="O1613" s="246"/>
      <c r="P1613" s="246"/>
      <c r="Q1613" s="246"/>
      <c r="R1613" s="246"/>
      <c r="S1613" s="246"/>
      <c r="T1613" s="247"/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  <c r="AE1613" s="13"/>
      <c r="AT1613" s="248" t="s">
        <v>196</v>
      </c>
      <c r="AU1613" s="248" t="s">
        <v>86</v>
      </c>
      <c r="AV1613" s="13" t="s">
        <v>86</v>
      </c>
      <c r="AW1613" s="13" t="s">
        <v>32</v>
      </c>
      <c r="AX1613" s="13" t="s">
        <v>76</v>
      </c>
      <c r="AY1613" s="248" t="s">
        <v>116</v>
      </c>
    </row>
    <row r="1614" s="14" customFormat="1">
      <c r="A1614" s="14"/>
      <c r="B1614" s="249"/>
      <c r="C1614" s="250"/>
      <c r="D1614" s="239" t="s">
        <v>196</v>
      </c>
      <c r="E1614" s="251" t="s">
        <v>1</v>
      </c>
      <c r="F1614" s="252" t="s">
        <v>201</v>
      </c>
      <c r="G1614" s="250"/>
      <c r="H1614" s="253">
        <v>13.199999999999999</v>
      </c>
      <c r="I1614" s="254"/>
      <c r="J1614" s="250"/>
      <c r="K1614" s="250"/>
      <c r="L1614" s="255"/>
      <c r="M1614" s="256"/>
      <c r="N1614" s="257"/>
      <c r="O1614" s="257"/>
      <c r="P1614" s="257"/>
      <c r="Q1614" s="257"/>
      <c r="R1614" s="257"/>
      <c r="S1614" s="257"/>
      <c r="T1614" s="258"/>
      <c r="U1614" s="14"/>
      <c r="V1614" s="14"/>
      <c r="W1614" s="14"/>
      <c r="X1614" s="14"/>
      <c r="Y1614" s="14"/>
      <c r="Z1614" s="14"/>
      <c r="AA1614" s="14"/>
      <c r="AB1614" s="14"/>
      <c r="AC1614" s="14"/>
      <c r="AD1614" s="14"/>
      <c r="AE1614" s="14"/>
      <c r="AT1614" s="259" t="s">
        <v>196</v>
      </c>
      <c r="AU1614" s="259" t="s">
        <v>86</v>
      </c>
      <c r="AV1614" s="14" t="s">
        <v>126</v>
      </c>
      <c r="AW1614" s="14" t="s">
        <v>32</v>
      </c>
      <c r="AX1614" s="14" t="s">
        <v>81</v>
      </c>
      <c r="AY1614" s="259" t="s">
        <v>116</v>
      </c>
    </row>
    <row r="1615" s="2" customFormat="1" ht="24.15" customHeight="1">
      <c r="A1615" s="38"/>
      <c r="B1615" s="39"/>
      <c r="C1615" s="216" t="s">
        <v>1981</v>
      </c>
      <c r="D1615" s="216" t="s">
        <v>120</v>
      </c>
      <c r="E1615" s="217" t="s">
        <v>1982</v>
      </c>
      <c r="F1615" s="218" t="s">
        <v>1983</v>
      </c>
      <c r="G1615" s="219" t="s">
        <v>262</v>
      </c>
      <c r="H1615" s="220">
        <v>102.8</v>
      </c>
      <c r="I1615" s="221"/>
      <c r="J1615" s="222">
        <f>ROUND(I1615*H1615,2)</f>
        <v>0</v>
      </c>
      <c r="K1615" s="223"/>
      <c r="L1615" s="44"/>
      <c r="M1615" s="224" t="s">
        <v>1</v>
      </c>
      <c r="N1615" s="225" t="s">
        <v>41</v>
      </c>
      <c r="O1615" s="91"/>
      <c r="P1615" s="226">
        <f>O1615*H1615</f>
        <v>0</v>
      </c>
      <c r="Q1615" s="226">
        <v>0.016109999999999999</v>
      </c>
      <c r="R1615" s="226">
        <f>Q1615*H1615</f>
        <v>1.6561079999999999</v>
      </c>
      <c r="S1615" s="226">
        <v>0</v>
      </c>
      <c r="T1615" s="227">
        <f>S1615*H1615</f>
        <v>0</v>
      </c>
      <c r="U1615" s="38"/>
      <c r="V1615" s="38"/>
      <c r="W1615" s="38"/>
      <c r="X1615" s="38"/>
      <c r="Y1615" s="38"/>
      <c r="Z1615" s="38"/>
      <c r="AA1615" s="38"/>
      <c r="AB1615" s="38"/>
      <c r="AC1615" s="38"/>
      <c r="AD1615" s="38"/>
      <c r="AE1615" s="38"/>
      <c r="AR1615" s="228" t="s">
        <v>379</v>
      </c>
      <c r="AT1615" s="228" t="s">
        <v>120</v>
      </c>
      <c r="AU1615" s="228" t="s">
        <v>86</v>
      </c>
      <c r="AY1615" s="17" t="s">
        <v>116</v>
      </c>
      <c r="BE1615" s="229">
        <f>IF(N1615="základní",J1615,0)</f>
        <v>0</v>
      </c>
      <c r="BF1615" s="229">
        <f>IF(N1615="snížená",J1615,0)</f>
        <v>0</v>
      </c>
      <c r="BG1615" s="229">
        <f>IF(N1615="zákl. přenesená",J1615,0)</f>
        <v>0</v>
      </c>
      <c r="BH1615" s="229">
        <f>IF(N1615="sníž. přenesená",J1615,0)</f>
        <v>0</v>
      </c>
      <c r="BI1615" s="229">
        <f>IF(N1615="nulová",J1615,0)</f>
        <v>0</v>
      </c>
      <c r="BJ1615" s="17" t="s">
        <v>81</v>
      </c>
      <c r="BK1615" s="229">
        <f>ROUND(I1615*H1615,2)</f>
        <v>0</v>
      </c>
      <c r="BL1615" s="17" t="s">
        <v>379</v>
      </c>
      <c r="BM1615" s="228" t="s">
        <v>1984</v>
      </c>
    </row>
    <row r="1616" s="13" customFormat="1">
      <c r="A1616" s="13"/>
      <c r="B1616" s="237"/>
      <c r="C1616" s="238"/>
      <c r="D1616" s="239" t="s">
        <v>196</v>
      </c>
      <c r="E1616" s="240" t="s">
        <v>1</v>
      </c>
      <c r="F1616" s="241" t="s">
        <v>1985</v>
      </c>
      <c r="G1616" s="238"/>
      <c r="H1616" s="242">
        <v>23.199999999999999</v>
      </c>
      <c r="I1616" s="243"/>
      <c r="J1616" s="238"/>
      <c r="K1616" s="238"/>
      <c r="L1616" s="244"/>
      <c r="M1616" s="245"/>
      <c r="N1616" s="246"/>
      <c r="O1616" s="246"/>
      <c r="P1616" s="246"/>
      <c r="Q1616" s="246"/>
      <c r="R1616" s="246"/>
      <c r="S1616" s="246"/>
      <c r="T1616" s="247"/>
      <c r="U1616" s="13"/>
      <c r="V1616" s="13"/>
      <c r="W1616" s="13"/>
      <c r="X1616" s="13"/>
      <c r="Y1616" s="13"/>
      <c r="Z1616" s="13"/>
      <c r="AA1616" s="13"/>
      <c r="AB1616" s="13"/>
      <c r="AC1616" s="13"/>
      <c r="AD1616" s="13"/>
      <c r="AE1616" s="13"/>
      <c r="AT1616" s="248" t="s">
        <v>196</v>
      </c>
      <c r="AU1616" s="248" t="s">
        <v>86</v>
      </c>
      <c r="AV1616" s="13" t="s">
        <v>86</v>
      </c>
      <c r="AW1616" s="13" t="s">
        <v>32</v>
      </c>
      <c r="AX1616" s="13" t="s">
        <v>76</v>
      </c>
      <c r="AY1616" s="248" t="s">
        <v>116</v>
      </c>
    </row>
    <row r="1617" s="13" customFormat="1">
      <c r="A1617" s="13"/>
      <c r="B1617" s="237"/>
      <c r="C1617" s="238"/>
      <c r="D1617" s="239" t="s">
        <v>196</v>
      </c>
      <c r="E1617" s="240" t="s">
        <v>1</v>
      </c>
      <c r="F1617" s="241" t="s">
        <v>1986</v>
      </c>
      <c r="G1617" s="238"/>
      <c r="H1617" s="242">
        <v>39.799999999999997</v>
      </c>
      <c r="I1617" s="243"/>
      <c r="J1617" s="238"/>
      <c r="K1617" s="238"/>
      <c r="L1617" s="244"/>
      <c r="M1617" s="245"/>
      <c r="N1617" s="246"/>
      <c r="O1617" s="246"/>
      <c r="P1617" s="246"/>
      <c r="Q1617" s="246"/>
      <c r="R1617" s="246"/>
      <c r="S1617" s="246"/>
      <c r="T1617" s="247"/>
      <c r="U1617" s="13"/>
      <c r="V1617" s="13"/>
      <c r="W1617" s="13"/>
      <c r="X1617" s="13"/>
      <c r="Y1617" s="13"/>
      <c r="Z1617" s="13"/>
      <c r="AA1617" s="13"/>
      <c r="AB1617" s="13"/>
      <c r="AC1617" s="13"/>
      <c r="AD1617" s="13"/>
      <c r="AE1617" s="13"/>
      <c r="AT1617" s="248" t="s">
        <v>196</v>
      </c>
      <c r="AU1617" s="248" t="s">
        <v>86</v>
      </c>
      <c r="AV1617" s="13" t="s">
        <v>86</v>
      </c>
      <c r="AW1617" s="13" t="s">
        <v>32</v>
      </c>
      <c r="AX1617" s="13" t="s">
        <v>76</v>
      </c>
      <c r="AY1617" s="248" t="s">
        <v>116</v>
      </c>
    </row>
    <row r="1618" s="13" customFormat="1">
      <c r="A1618" s="13"/>
      <c r="B1618" s="237"/>
      <c r="C1618" s="238"/>
      <c r="D1618" s="239" t="s">
        <v>196</v>
      </c>
      <c r="E1618" s="240" t="s">
        <v>1</v>
      </c>
      <c r="F1618" s="241" t="s">
        <v>1987</v>
      </c>
      <c r="G1618" s="238"/>
      <c r="H1618" s="242">
        <v>39.799999999999997</v>
      </c>
      <c r="I1618" s="243"/>
      <c r="J1618" s="238"/>
      <c r="K1618" s="238"/>
      <c r="L1618" s="244"/>
      <c r="M1618" s="245"/>
      <c r="N1618" s="246"/>
      <c r="O1618" s="246"/>
      <c r="P1618" s="246"/>
      <c r="Q1618" s="246"/>
      <c r="R1618" s="246"/>
      <c r="S1618" s="246"/>
      <c r="T1618" s="247"/>
      <c r="U1618" s="13"/>
      <c r="V1618" s="13"/>
      <c r="W1618" s="13"/>
      <c r="X1618" s="13"/>
      <c r="Y1618" s="13"/>
      <c r="Z1618" s="13"/>
      <c r="AA1618" s="13"/>
      <c r="AB1618" s="13"/>
      <c r="AC1618" s="13"/>
      <c r="AD1618" s="13"/>
      <c r="AE1618" s="13"/>
      <c r="AT1618" s="248" t="s">
        <v>196</v>
      </c>
      <c r="AU1618" s="248" t="s">
        <v>86</v>
      </c>
      <c r="AV1618" s="13" t="s">
        <v>86</v>
      </c>
      <c r="AW1618" s="13" t="s">
        <v>32</v>
      </c>
      <c r="AX1618" s="13" t="s">
        <v>76</v>
      </c>
      <c r="AY1618" s="248" t="s">
        <v>116</v>
      </c>
    </row>
    <row r="1619" s="14" customFormat="1">
      <c r="A1619" s="14"/>
      <c r="B1619" s="249"/>
      <c r="C1619" s="250"/>
      <c r="D1619" s="239" t="s">
        <v>196</v>
      </c>
      <c r="E1619" s="251" t="s">
        <v>1</v>
      </c>
      <c r="F1619" s="252" t="s">
        <v>201</v>
      </c>
      <c r="G1619" s="250"/>
      <c r="H1619" s="253">
        <v>102.8</v>
      </c>
      <c r="I1619" s="254"/>
      <c r="J1619" s="250"/>
      <c r="K1619" s="250"/>
      <c r="L1619" s="255"/>
      <c r="M1619" s="256"/>
      <c r="N1619" s="257"/>
      <c r="O1619" s="257"/>
      <c r="P1619" s="257"/>
      <c r="Q1619" s="257"/>
      <c r="R1619" s="257"/>
      <c r="S1619" s="257"/>
      <c r="T1619" s="258"/>
      <c r="U1619" s="14"/>
      <c r="V1619" s="14"/>
      <c r="W1619" s="14"/>
      <c r="X1619" s="14"/>
      <c r="Y1619" s="14"/>
      <c r="Z1619" s="14"/>
      <c r="AA1619" s="14"/>
      <c r="AB1619" s="14"/>
      <c r="AC1619" s="14"/>
      <c r="AD1619" s="14"/>
      <c r="AE1619" s="14"/>
      <c r="AT1619" s="259" t="s">
        <v>196</v>
      </c>
      <c r="AU1619" s="259" t="s">
        <v>86</v>
      </c>
      <c r="AV1619" s="14" t="s">
        <v>126</v>
      </c>
      <c r="AW1619" s="14" t="s">
        <v>32</v>
      </c>
      <c r="AX1619" s="14" t="s">
        <v>81</v>
      </c>
      <c r="AY1619" s="259" t="s">
        <v>116</v>
      </c>
    </row>
    <row r="1620" s="2" customFormat="1" ht="14.4" customHeight="1">
      <c r="A1620" s="38"/>
      <c r="B1620" s="39"/>
      <c r="C1620" s="216" t="s">
        <v>1988</v>
      </c>
      <c r="D1620" s="216" t="s">
        <v>120</v>
      </c>
      <c r="E1620" s="217" t="s">
        <v>1989</v>
      </c>
      <c r="F1620" s="218" t="s">
        <v>1990</v>
      </c>
      <c r="G1620" s="219" t="s">
        <v>262</v>
      </c>
      <c r="H1620" s="220">
        <v>340.90499999999997</v>
      </c>
      <c r="I1620" s="221"/>
      <c r="J1620" s="222">
        <f>ROUND(I1620*H1620,2)</f>
        <v>0</v>
      </c>
      <c r="K1620" s="223"/>
      <c r="L1620" s="44"/>
      <c r="M1620" s="224" t="s">
        <v>1</v>
      </c>
      <c r="N1620" s="225" t="s">
        <v>41</v>
      </c>
      <c r="O1620" s="91"/>
      <c r="P1620" s="226">
        <f>O1620*H1620</f>
        <v>0</v>
      </c>
      <c r="Q1620" s="226">
        <v>0.00010000000000000001</v>
      </c>
      <c r="R1620" s="226">
        <f>Q1620*H1620</f>
        <v>0.034090499999999996</v>
      </c>
      <c r="S1620" s="226">
        <v>0</v>
      </c>
      <c r="T1620" s="227">
        <f>S1620*H1620</f>
        <v>0</v>
      </c>
      <c r="U1620" s="38"/>
      <c r="V1620" s="38"/>
      <c r="W1620" s="38"/>
      <c r="X1620" s="38"/>
      <c r="Y1620" s="38"/>
      <c r="Z1620" s="38"/>
      <c r="AA1620" s="38"/>
      <c r="AB1620" s="38"/>
      <c r="AC1620" s="38"/>
      <c r="AD1620" s="38"/>
      <c r="AE1620" s="38"/>
      <c r="AR1620" s="228" t="s">
        <v>379</v>
      </c>
      <c r="AT1620" s="228" t="s">
        <v>120</v>
      </c>
      <c r="AU1620" s="228" t="s">
        <v>86</v>
      </c>
      <c r="AY1620" s="17" t="s">
        <v>116</v>
      </c>
      <c r="BE1620" s="229">
        <f>IF(N1620="základní",J1620,0)</f>
        <v>0</v>
      </c>
      <c r="BF1620" s="229">
        <f>IF(N1620="snížená",J1620,0)</f>
        <v>0</v>
      </c>
      <c r="BG1620" s="229">
        <f>IF(N1620="zákl. přenesená",J1620,0)</f>
        <v>0</v>
      </c>
      <c r="BH1620" s="229">
        <f>IF(N1620="sníž. přenesená",J1620,0)</f>
        <v>0</v>
      </c>
      <c r="BI1620" s="229">
        <f>IF(N1620="nulová",J1620,0)</f>
        <v>0</v>
      </c>
      <c r="BJ1620" s="17" t="s">
        <v>81</v>
      </c>
      <c r="BK1620" s="229">
        <f>ROUND(I1620*H1620,2)</f>
        <v>0</v>
      </c>
      <c r="BL1620" s="17" t="s">
        <v>379</v>
      </c>
      <c r="BM1620" s="228" t="s">
        <v>1991</v>
      </c>
    </row>
    <row r="1621" s="13" customFormat="1">
      <c r="A1621" s="13"/>
      <c r="B1621" s="237"/>
      <c r="C1621" s="238"/>
      <c r="D1621" s="239" t="s">
        <v>196</v>
      </c>
      <c r="E1621" s="240" t="s">
        <v>1</v>
      </c>
      <c r="F1621" s="241" t="s">
        <v>1992</v>
      </c>
      <c r="G1621" s="238"/>
      <c r="H1621" s="242">
        <v>306.76499999999999</v>
      </c>
      <c r="I1621" s="243"/>
      <c r="J1621" s="238"/>
      <c r="K1621" s="238"/>
      <c r="L1621" s="244"/>
      <c r="M1621" s="245"/>
      <c r="N1621" s="246"/>
      <c r="O1621" s="246"/>
      <c r="P1621" s="246"/>
      <c r="Q1621" s="246"/>
      <c r="R1621" s="246"/>
      <c r="S1621" s="246"/>
      <c r="T1621" s="247"/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/>
      <c r="AT1621" s="248" t="s">
        <v>196</v>
      </c>
      <c r="AU1621" s="248" t="s">
        <v>86</v>
      </c>
      <c r="AV1621" s="13" t="s">
        <v>86</v>
      </c>
      <c r="AW1621" s="13" t="s">
        <v>32</v>
      </c>
      <c r="AX1621" s="13" t="s">
        <v>76</v>
      </c>
      <c r="AY1621" s="248" t="s">
        <v>116</v>
      </c>
    </row>
    <row r="1622" s="13" customFormat="1">
      <c r="A1622" s="13"/>
      <c r="B1622" s="237"/>
      <c r="C1622" s="238"/>
      <c r="D1622" s="239" t="s">
        <v>196</v>
      </c>
      <c r="E1622" s="240" t="s">
        <v>1</v>
      </c>
      <c r="F1622" s="241" t="s">
        <v>1993</v>
      </c>
      <c r="G1622" s="238"/>
      <c r="H1622" s="242">
        <v>34.140000000000001</v>
      </c>
      <c r="I1622" s="243"/>
      <c r="J1622" s="238"/>
      <c r="K1622" s="238"/>
      <c r="L1622" s="244"/>
      <c r="M1622" s="245"/>
      <c r="N1622" s="246"/>
      <c r="O1622" s="246"/>
      <c r="P1622" s="246"/>
      <c r="Q1622" s="246"/>
      <c r="R1622" s="246"/>
      <c r="S1622" s="246"/>
      <c r="T1622" s="247"/>
      <c r="U1622" s="13"/>
      <c r="V1622" s="13"/>
      <c r="W1622" s="13"/>
      <c r="X1622" s="13"/>
      <c r="Y1622" s="13"/>
      <c r="Z1622" s="13"/>
      <c r="AA1622" s="13"/>
      <c r="AB1622" s="13"/>
      <c r="AC1622" s="13"/>
      <c r="AD1622" s="13"/>
      <c r="AE1622" s="13"/>
      <c r="AT1622" s="248" t="s">
        <v>196</v>
      </c>
      <c r="AU1622" s="248" t="s">
        <v>86</v>
      </c>
      <c r="AV1622" s="13" t="s">
        <v>86</v>
      </c>
      <c r="AW1622" s="13" t="s">
        <v>32</v>
      </c>
      <c r="AX1622" s="13" t="s">
        <v>76</v>
      </c>
      <c r="AY1622" s="248" t="s">
        <v>116</v>
      </c>
    </row>
    <row r="1623" s="14" customFormat="1">
      <c r="A1623" s="14"/>
      <c r="B1623" s="249"/>
      <c r="C1623" s="250"/>
      <c r="D1623" s="239" t="s">
        <v>196</v>
      </c>
      <c r="E1623" s="251" t="s">
        <v>1</v>
      </c>
      <c r="F1623" s="252" t="s">
        <v>201</v>
      </c>
      <c r="G1623" s="250"/>
      <c r="H1623" s="253">
        <v>340.90499999999997</v>
      </c>
      <c r="I1623" s="254"/>
      <c r="J1623" s="250"/>
      <c r="K1623" s="250"/>
      <c r="L1623" s="255"/>
      <c r="M1623" s="256"/>
      <c r="N1623" s="257"/>
      <c r="O1623" s="257"/>
      <c r="P1623" s="257"/>
      <c r="Q1623" s="257"/>
      <c r="R1623" s="257"/>
      <c r="S1623" s="257"/>
      <c r="T1623" s="258"/>
      <c r="U1623" s="14"/>
      <c r="V1623" s="14"/>
      <c r="W1623" s="14"/>
      <c r="X1623" s="14"/>
      <c r="Y1623" s="14"/>
      <c r="Z1623" s="14"/>
      <c r="AA1623" s="14"/>
      <c r="AB1623" s="14"/>
      <c r="AC1623" s="14"/>
      <c r="AD1623" s="14"/>
      <c r="AE1623" s="14"/>
      <c r="AT1623" s="259" t="s">
        <v>196</v>
      </c>
      <c r="AU1623" s="259" t="s">
        <v>86</v>
      </c>
      <c r="AV1623" s="14" t="s">
        <v>126</v>
      </c>
      <c r="AW1623" s="14" t="s">
        <v>32</v>
      </c>
      <c r="AX1623" s="14" t="s">
        <v>81</v>
      </c>
      <c r="AY1623" s="259" t="s">
        <v>116</v>
      </c>
    </row>
    <row r="1624" s="2" customFormat="1" ht="24.15" customHeight="1">
      <c r="A1624" s="38"/>
      <c r="B1624" s="39"/>
      <c r="C1624" s="216" t="s">
        <v>1994</v>
      </c>
      <c r="D1624" s="216" t="s">
        <v>120</v>
      </c>
      <c r="E1624" s="217" t="s">
        <v>1995</v>
      </c>
      <c r="F1624" s="218" t="s">
        <v>1996</v>
      </c>
      <c r="G1624" s="219" t="s">
        <v>262</v>
      </c>
      <c r="H1624" s="220">
        <v>32.865000000000002</v>
      </c>
      <c r="I1624" s="221"/>
      <c r="J1624" s="222">
        <f>ROUND(I1624*H1624,2)</f>
        <v>0</v>
      </c>
      <c r="K1624" s="223"/>
      <c r="L1624" s="44"/>
      <c r="M1624" s="224" t="s">
        <v>1</v>
      </c>
      <c r="N1624" s="225" t="s">
        <v>41</v>
      </c>
      <c r="O1624" s="91"/>
      <c r="P1624" s="226">
        <f>O1624*H1624</f>
        <v>0</v>
      </c>
      <c r="Q1624" s="226">
        <v>0.014749999999999999</v>
      </c>
      <c r="R1624" s="226">
        <f>Q1624*H1624</f>
        <v>0.48475875000000002</v>
      </c>
      <c r="S1624" s="226">
        <v>0</v>
      </c>
      <c r="T1624" s="227">
        <f>S1624*H1624</f>
        <v>0</v>
      </c>
      <c r="U1624" s="38"/>
      <c r="V1624" s="38"/>
      <c r="W1624" s="38"/>
      <c r="X1624" s="38"/>
      <c r="Y1624" s="38"/>
      <c r="Z1624" s="38"/>
      <c r="AA1624" s="38"/>
      <c r="AB1624" s="38"/>
      <c r="AC1624" s="38"/>
      <c r="AD1624" s="38"/>
      <c r="AE1624" s="38"/>
      <c r="AR1624" s="228" t="s">
        <v>379</v>
      </c>
      <c r="AT1624" s="228" t="s">
        <v>120</v>
      </c>
      <c r="AU1624" s="228" t="s">
        <v>86</v>
      </c>
      <c r="AY1624" s="17" t="s">
        <v>116</v>
      </c>
      <c r="BE1624" s="229">
        <f>IF(N1624="základní",J1624,0)</f>
        <v>0</v>
      </c>
      <c r="BF1624" s="229">
        <f>IF(N1624="snížená",J1624,0)</f>
        <v>0</v>
      </c>
      <c r="BG1624" s="229">
        <f>IF(N1624="zákl. přenesená",J1624,0)</f>
        <v>0</v>
      </c>
      <c r="BH1624" s="229">
        <f>IF(N1624="sníž. přenesená",J1624,0)</f>
        <v>0</v>
      </c>
      <c r="BI1624" s="229">
        <f>IF(N1624="nulová",J1624,0)</f>
        <v>0</v>
      </c>
      <c r="BJ1624" s="17" t="s">
        <v>81</v>
      </c>
      <c r="BK1624" s="229">
        <f>ROUND(I1624*H1624,2)</f>
        <v>0</v>
      </c>
      <c r="BL1624" s="17" t="s">
        <v>379</v>
      </c>
      <c r="BM1624" s="228" t="s">
        <v>1997</v>
      </c>
    </row>
    <row r="1625" s="13" customFormat="1">
      <c r="A1625" s="13"/>
      <c r="B1625" s="237"/>
      <c r="C1625" s="238"/>
      <c r="D1625" s="239" t="s">
        <v>196</v>
      </c>
      <c r="E1625" s="240" t="s">
        <v>1</v>
      </c>
      <c r="F1625" s="241" t="s">
        <v>1998</v>
      </c>
      <c r="G1625" s="238"/>
      <c r="H1625" s="242">
        <v>32.865000000000002</v>
      </c>
      <c r="I1625" s="243"/>
      <c r="J1625" s="238"/>
      <c r="K1625" s="238"/>
      <c r="L1625" s="244"/>
      <c r="M1625" s="245"/>
      <c r="N1625" s="246"/>
      <c r="O1625" s="246"/>
      <c r="P1625" s="246"/>
      <c r="Q1625" s="246"/>
      <c r="R1625" s="246"/>
      <c r="S1625" s="246"/>
      <c r="T1625" s="247"/>
      <c r="U1625" s="13"/>
      <c r="V1625" s="13"/>
      <c r="W1625" s="13"/>
      <c r="X1625" s="13"/>
      <c r="Y1625" s="13"/>
      <c r="Z1625" s="13"/>
      <c r="AA1625" s="13"/>
      <c r="AB1625" s="13"/>
      <c r="AC1625" s="13"/>
      <c r="AD1625" s="13"/>
      <c r="AE1625" s="13"/>
      <c r="AT1625" s="248" t="s">
        <v>196</v>
      </c>
      <c r="AU1625" s="248" t="s">
        <v>86</v>
      </c>
      <c r="AV1625" s="13" t="s">
        <v>86</v>
      </c>
      <c r="AW1625" s="13" t="s">
        <v>32</v>
      </c>
      <c r="AX1625" s="13" t="s">
        <v>81</v>
      </c>
      <c r="AY1625" s="248" t="s">
        <v>116</v>
      </c>
    </row>
    <row r="1626" s="2" customFormat="1" ht="24.15" customHeight="1">
      <c r="A1626" s="38"/>
      <c r="B1626" s="39"/>
      <c r="C1626" s="216" t="s">
        <v>1999</v>
      </c>
      <c r="D1626" s="216" t="s">
        <v>120</v>
      </c>
      <c r="E1626" s="217" t="s">
        <v>2000</v>
      </c>
      <c r="F1626" s="218" t="s">
        <v>2001</v>
      </c>
      <c r="G1626" s="219" t="s">
        <v>262</v>
      </c>
      <c r="H1626" s="220">
        <v>6.5</v>
      </c>
      <c r="I1626" s="221"/>
      <c r="J1626" s="222">
        <f>ROUND(I1626*H1626,2)</f>
        <v>0</v>
      </c>
      <c r="K1626" s="223"/>
      <c r="L1626" s="44"/>
      <c r="M1626" s="224" t="s">
        <v>1</v>
      </c>
      <c r="N1626" s="225" t="s">
        <v>41</v>
      </c>
      <c r="O1626" s="91"/>
      <c r="P1626" s="226">
        <f>O1626*H1626</f>
        <v>0</v>
      </c>
      <c r="Q1626" s="226">
        <v>0.014659999999999999</v>
      </c>
      <c r="R1626" s="226">
        <f>Q1626*H1626</f>
        <v>0.09529</v>
      </c>
      <c r="S1626" s="226">
        <v>0</v>
      </c>
      <c r="T1626" s="227">
        <f>S1626*H1626</f>
        <v>0</v>
      </c>
      <c r="U1626" s="38"/>
      <c r="V1626" s="38"/>
      <c r="W1626" s="38"/>
      <c r="X1626" s="38"/>
      <c r="Y1626" s="38"/>
      <c r="Z1626" s="38"/>
      <c r="AA1626" s="38"/>
      <c r="AB1626" s="38"/>
      <c r="AC1626" s="38"/>
      <c r="AD1626" s="38"/>
      <c r="AE1626" s="38"/>
      <c r="AR1626" s="228" t="s">
        <v>379</v>
      </c>
      <c r="AT1626" s="228" t="s">
        <v>120</v>
      </c>
      <c r="AU1626" s="228" t="s">
        <v>86</v>
      </c>
      <c r="AY1626" s="17" t="s">
        <v>116</v>
      </c>
      <c r="BE1626" s="229">
        <f>IF(N1626="základní",J1626,0)</f>
        <v>0</v>
      </c>
      <c r="BF1626" s="229">
        <f>IF(N1626="snížená",J1626,0)</f>
        <v>0</v>
      </c>
      <c r="BG1626" s="229">
        <f>IF(N1626="zákl. přenesená",J1626,0)</f>
        <v>0</v>
      </c>
      <c r="BH1626" s="229">
        <f>IF(N1626="sníž. přenesená",J1626,0)</f>
        <v>0</v>
      </c>
      <c r="BI1626" s="229">
        <f>IF(N1626="nulová",J1626,0)</f>
        <v>0</v>
      </c>
      <c r="BJ1626" s="17" t="s">
        <v>81</v>
      </c>
      <c r="BK1626" s="229">
        <f>ROUND(I1626*H1626,2)</f>
        <v>0</v>
      </c>
      <c r="BL1626" s="17" t="s">
        <v>379</v>
      </c>
      <c r="BM1626" s="228" t="s">
        <v>2002</v>
      </c>
    </row>
    <row r="1627" s="13" customFormat="1">
      <c r="A1627" s="13"/>
      <c r="B1627" s="237"/>
      <c r="C1627" s="238"/>
      <c r="D1627" s="239" t="s">
        <v>196</v>
      </c>
      <c r="E1627" s="240" t="s">
        <v>1</v>
      </c>
      <c r="F1627" s="241" t="s">
        <v>2003</v>
      </c>
      <c r="G1627" s="238"/>
      <c r="H1627" s="242">
        <v>6.5</v>
      </c>
      <c r="I1627" s="243"/>
      <c r="J1627" s="238"/>
      <c r="K1627" s="238"/>
      <c r="L1627" s="244"/>
      <c r="M1627" s="245"/>
      <c r="N1627" s="246"/>
      <c r="O1627" s="246"/>
      <c r="P1627" s="246"/>
      <c r="Q1627" s="246"/>
      <c r="R1627" s="246"/>
      <c r="S1627" s="246"/>
      <c r="T1627" s="247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/>
      <c r="AT1627" s="248" t="s">
        <v>196</v>
      </c>
      <c r="AU1627" s="248" t="s">
        <v>86</v>
      </c>
      <c r="AV1627" s="13" t="s">
        <v>86</v>
      </c>
      <c r="AW1627" s="13" t="s">
        <v>32</v>
      </c>
      <c r="AX1627" s="13" t="s">
        <v>81</v>
      </c>
      <c r="AY1627" s="248" t="s">
        <v>116</v>
      </c>
    </row>
    <row r="1628" s="2" customFormat="1" ht="24.15" customHeight="1">
      <c r="A1628" s="38"/>
      <c r="B1628" s="39"/>
      <c r="C1628" s="216" t="s">
        <v>2004</v>
      </c>
      <c r="D1628" s="216" t="s">
        <v>120</v>
      </c>
      <c r="E1628" s="217" t="s">
        <v>2005</v>
      </c>
      <c r="F1628" s="218" t="s">
        <v>2006</v>
      </c>
      <c r="G1628" s="219" t="s">
        <v>1742</v>
      </c>
      <c r="H1628" s="282"/>
      <c r="I1628" s="221"/>
      <c r="J1628" s="222">
        <f>ROUND(I1628*H1628,2)</f>
        <v>0</v>
      </c>
      <c r="K1628" s="223"/>
      <c r="L1628" s="44"/>
      <c r="M1628" s="224" t="s">
        <v>1</v>
      </c>
      <c r="N1628" s="225" t="s">
        <v>41</v>
      </c>
      <c r="O1628" s="91"/>
      <c r="P1628" s="226">
        <f>O1628*H1628</f>
        <v>0</v>
      </c>
      <c r="Q1628" s="226">
        <v>0</v>
      </c>
      <c r="R1628" s="226">
        <f>Q1628*H1628</f>
        <v>0</v>
      </c>
      <c r="S1628" s="226">
        <v>0</v>
      </c>
      <c r="T1628" s="227">
        <f>S1628*H1628</f>
        <v>0</v>
      </c>
      <c r="U1628" s="38"/>
      <c r="V1628" s="38"/>
      <c r="W1628" s="38"/>
      <c r="X1628" s="38"/>
      <c r="Y1628" s="38"/>
      <c r="Z1628" s="38"/>
      <c r="AA1628" s="38"/>
      <c r="AB1628" s="38"/>
      <c r="AC1628" s="38"/>
      <c r="AD1628" s="38"/>
      <c r="AE1628" s="38"/>
      <c r="AR1628" s="228" t="s">
        <v>379</v>
      </c>
      <c r="AT1628" s="228" t="s">
        <v>120</v>
      </c>
      <c r="AU1628" s="228" t="s">
        <v>86</v>
      </c>
      <c r="AY1628" s="17" t="s">
        <v>116</v>
      </c>
      <c r="BE1628" s="229">
        <f>IF(N1628="základní",J1628,0)</f>
        <v>0</v>
      </c>
      <c r="BF1628" s="229">
        <f>IF(N1628="snížená",J1628,0)</f>
        <v>0</v>
      </c>
      <c r="BG1628" s="229">
        <f>IF(N1628="zákl. přenesená",J1628,0)</f>
        <v>0</v>
      </c>
      <c r="BH1628" s="229">
        <f>IF(N1628="sníž. přenesená",J1628,0)</f>
        <v>0</v>
      </c>
      <c r="BI1628" s="229">
        <f>IF(N1628="nulová",J1628,0)</f>
        <v>0</v>
      </c>
      <c r="BJ1628" s="17" t="s">
        <v>81</v>
      </c>
      <c r="BK1628" s="229">
        <f>ROUND(I1628*H1628,2)</f>
        <v>0</v>
      </c>
      <c r="BL1628" s="17" t="s">
        <v>379</v>
      </c>
      <c r="BM1628" s="228" t="s">
        <v>2007</v>
      </c>
    </row>
    <row r="1629" s="12" customFormat="1" ht="22.8" customHeight="1">
      <c r="A1629" s="12"/>
      <c r="B1629" s="200"/>
      <c r="C1629" s="201"/>
      <c r="D1629" s="202" t="s">
        <v>75</v>
      </c>
      <c r="E1629" s="214" t="s">
        <v>2008</v>
      </c>
      <c r="F1629" s="214" t="s">
        <v>2009</v>
      </c>
      <c r="G1629" s="201"/>
      <c r="H1629" s="201"/>
      <c r="I1629" s="204"/>
      <c r="J1629" s="215">
        <f>BK1629</f>
        <v>0</v>
      </c>
      <c r="K1629" s="201"/>
      <c r="L1629" s="206"/>
      <c r="M1629" s="207"/>
      <c r="N1629" s="208"/>
      <c r="O1629" s="208"/>
      <c r="P1629" s="209">
        <f>SUM(P1630:P1656)</f>
        <v>0</v>
      </c>
      <c r="Q1629" s="208"/>
      <c r="R1629" s="209">
        <f>SUM(R1630:R1656)</f>
        <v>0.61285200000000006</v>
      </c>
      <c r="S1629" s="208"/>
      <c r="T1629" s="210">
        <f>SUM(T1630:T1656)</f>
        <v>0.020299999999999999</v>
      </c>
      <c r="U1629" s="12"/>
      <c r="V1629" s="12"/>
      <c r="W1629" s="12"/>
      <c r="X1629" s="12"/>
      <c r="Y1629" s="12"/>
      <c r="Z1629" s="12"/>
      <c r="AA1629" s="12"/>
      <c r="AB1629" s="12"/>
      <c r="AC1629" s="12"/>
      <c r="AD1629" s="12"/>
      <c r="AE1629" s="12"/>
      <c r="AR1629" s="211" t="s">
        <v>86</v>
      </c>
      <c r="AT1629" s="212" t="s">
        <v>75</v>
      </c>
      <c r="AU1629" s="212" t="s">
        <v>81</v>
      </c>
      <c r="AY1629" s="211" t="s">
        <v>116</v>
      </c>
      <c r="BK1629" s="213">
        <f>SUM(BK1630:BK1656)</f>
        <v>0</v>
      </c>
    </row>
    <row r="1630" s="2" customFormat="1" ht="14.4" customHeight="1">
      <c r="A1630" s="38"/>
      <c r="B1630" s="39"/>
      <c r="C1630" s="216" t="s">
        <v>2010</v>
      </c>
      <c r="D1630" s="216" t="s">
        <v>120</v>
      </c>
      <c r="E1630" s="217" t="s">
        <v>2011</v>
      </c>
      <c r="F1630" s="218" t="s">
        <v>2012</v>
      </c>
      <c r="G1630" s="219" t="s">
        <v>697</v>
      </c>
      <c r="H1630" s="220">
        <v>11.6</v>
      </c>
      <c r="I1630" s="221"/>
      <c r="J1630" s="222">
        <f>ROUND(I1630*H1630,2)</f>
        <v>0</v>
      </c>
      <c r="K1630" s="223"/>
      <c r="L1630" s="44"/>
      <c r="M1630" s="224" t="s">
        <v>1</v>
      </c>
      <c r="N1630" s="225" t="s">
        <v>41</v>
      </c>
      <c r="O1630" s="91"/>
      <c r="P1630" s="226">
        <f>O1630*H1630</f>
        <v>0</v>
      </c>
      <c r="Q1630" s="226">
        <v>0</v>
      </c>
      <c r="R1630" s="226">
        <f>Q1630*H1630</f>
        <v>0</v>
      </c>
      <c r="S1630" s="226">
        <v>0.00175</v>
      </c>
      <c r="T1630" s="227">
        <f>S1630*H1630</f>
        <v>0.020299999999999999</v>
      </c>
      <c r="U1630" s="38"/>
      <c r="V1630" s="38"/>
      <c r="W1630" s="38"/>
      <c r="X1630" s="38"/>
      <c r="Y1630" s="38"/>
      <c r="Z1630" s="38"/>
      <c r="AA1630" s="38"/>
      <c r="AB1630" s="38"/>
      <c r="AC1630" s="38"/>
      <c r="AD1630" s="38"/>
      <c r="AE1630" s="38"/>
      <c r="AR1630" s="228" t="s">
        <v>379</v>
      </c>
      <c r="AT1630" s="228" t="s">
        <v>120</v>
      </c>
      <c r="AU1630" s="228" t="s">
        <v>86</v>
      </c>
      <c r="AY1630" s="17" t="s">
        <v>116</v>
      </c>
      <c r="BE1630" s="229">
        <f>IF(N1630="základní",J1630,0)</f>
        <v>0</v>
      </c>
      <c r="BF1630" s="229">
        <f>IF(N1630="snížená",J1630,0)</f>
        <v>0</v>
      </c>
      <c r="BG1630" s="229">
        <f>IF(N1630="zákl. přenesená",J1630,0)</f>
        <v>0</v>
      </c>
      <c r="BH1630" s="229">
        <f>IF(N1630="sníž. přenesená",J1630,0)</f>
        <v>0</v>
      </c>
      <c r="BI1630" s="229">
        <f>IF(N1630="nulová",J1630,0)</f>
        <v>0</v>
      </c>
      <c r="BJ1630" s="17" t="s">
        <v>81</v>
      </c>
      <c r="BK1630" s="229">
        <f>ROUND(I1630*H1630,2)</f>
        <v>0</v>
      </c>
      <c r="BL1630" s="17" t="s">
        <v>379</v>
      </c>
      <c r="BM1630" s="228" t="s">
        <v>2013</v>
      </c>
    </row>
    <row r="1631" s="2" customFormat="1" ht="24.15" customHeight="1">
      <c r="A1631" s="38"/>
      <c r="B1631" s="39"/>
      <c r="C1631" s="216" t="s">
        <v>2014</v>
      </c>
      <c r="D1631" s="216" t="s">
        <v>120</v>
      </c>
      <c r="E1631" s="217" t="s">
        <v>2015</v>
      </c>
      <c r="F1631" s="218" t="s">
        <v>2016</v>
      </c>
      <c r="G1631" s="219" t="s">
        <v>697</v>
      </c>
      <c r="H1631" s="220">
        <v>49.409999999999997</v>
      </c>
      <c r="I1631" s="221"/>
      <c r="J1631" s="222">
        <f>ROUND(I1631*H1631,2)</f>
        <v>0</v>
      </c>
      <c r="K1631" s="223"/>
      <c r="L1631" s="44"/>
      <c r="M1631" s="224" t="s">
        <v>1</v>
      </c>
      <c r="N1631" s="225" t="s">
        <v>41</v>
      </c>
      <c r="O1631" s="91"/>
      <c r="P1631" s="226">
        <f>O1631*H1631</f>
        <v>0</v>
      </c>
      <c r="Q1631" s="226">
        <v>0.00064999999999999997</v>
      </c>
      <c r="R1631" s="226">
        <f>Q1631*H1631</f>
        <v>0.032116499999999999</v>
      </c>
      <c r="S1631" s="226">
        <v>0</v>
      </c>
      <c r="T1631" s="227">
        <f>S1631*H1631</f>
        <v>0</v>
      </c>
      <c r="U1631" s="38"/>
      <c r="V1631" s="38"/>
      <c r="W1631" s="38"/>
      <c r="X1631" s="38"/>
      <c r="Y1631" s="38"/>
      <c r="Z1631" s="38"/>
      <c r="AA1631" s="38"/>
      <c r="AB1631" s="38"/>
      <c r="AC1631" s="38"/>
      <c r="AD1631" s="38"/>
      <c r="AE1631" s="38"/>
      <c r="AR1631" s="228" t="s">
        <v>379</v>
      </c>
      <c r="AT1631" s="228" t="s">
        <v>120</v>
      </c>
      <c r="AU1631" s="228" t="s">
        <v>86</v>
      </c>
      <c r="AY1631" s="17" t="s">
        <v>116</v>
      </c>
      <c r="BE1631" s="229">
        <f>IF(N1631="základní",J1631,0)</f>
        <v>0</v>
      </c>
      <c r="BF1631" s="229">
        <f>IF(N1631="snížená",J1631,0)</f>
        <v>0</v>
      </c>
      <c r="BG1631" s="229">
        <f>IF(N1631="zákl. přenesená",J1631,0)</f>
        <v>0</v>
      </c>
      <c r="BH1631" s="229">
        <f>IF(N1631="sníž. přenesená",J1631,0)</f>
        <v>0</v>
      </c>
      <c r="BI1631" s="229">
        <f>IF(N1631="nulová",J1631,0)</f>
        <v>0</v>
      </c>
      <c r="BJ1631" s="17" t="s">
        <v>81</v>
      </c>
      <c r="BK1631" s="229">
        <f>ROUND(I1631*H1631,2)</f>
        <v>0</v>
      </c>
      <c r="BL1631" s="17" t="s">
        <v>379</v>
      </c>
      <c r="BM1631" s="228" t="s">
        <v>2017</v>
      </c>
    </row>
    <row r="1632" s="2" customFormat="1" ht="24.15" customHeight="1">
      <c r="A1632" s="38"/>
      <c r="B1632" s="39"/>
      <c r="C1632" s="216" t="s">
        <v>2018</v>
      </c>
      <c r="D1632" s="216" t="s">
        <v>120</v>
      </c>
      <c r="E1632" s="217" t="s">
        <v>2019</v>
      </c>
      <c r="F1632" s="218" t="s">
        <v>2020</v>
      </c>
      <c r="G1632" s="219" t="s">
        <v>262</v>
      </c>
      <c r="H1632" s="220">
        <v>10.1</v>
      </c>
      <c r="I1632" s="221"/>
      <c r="J1632" s="222">
        <f>ROUND(I1632*H1632,2)</f>
        <v>0</v>
      </c>
      <c r="K1632" s="223"/>
      <c r="L1632" s="44"/>
      <c r="M1632" s="224" t="s">
        <v>1</v>
      </c>
      <c r="N1632" s="225" t="s">
        <v>41</v>
      </c>
      <c r="O1632" s="91"/>
      <c r="P1632" s="226">
        <f>O1632*H1632</f>
        <v>0</v>
      </c>
      <c r="Q1632" s="226">
        <v>0.0068399999999999997</v>
      </c>
      <c r="R1632" s="226">
        <f>Q1632*H1632</f>
        <v>0.069083999999999993</v>
      </c>
      <c r="S1632" s="226">
        <v>0</v>
      </c>
      <c r="T1632" s="227">
        <f>S1632*H1632</f>
        <v>0</v>
      </c>
      <c r="U1632" s="38"/>
      <c r="V1632" s="38"/>
      <c r="W1632" s="38"/>
      <c r="X1632" s="38"/>
      <c r="Y1632" s="38"/>
      <c r="Z1632" s="38"/>
      <c r="AA1632" s="38"/>
      <c r="AB1632" s="38"/>
      <c r="AC1632" s="38"/>
      <c r="AD1632" s="38"/>
      <c r="AE1632" s="38"/>
      <c r="AR1632" s="228" t="s">
        <v>379</v>
      </c>
      <c r="AT1632" s="228" t="s">
        <v>120</v>
      </c>
      <c r="AU1632" s="228" t="s">
        <v>86</v>
      </c>
      <c r="AY1632" s="17" t="s">
        <v>116</v>
      </c>
      <c r="BE1632" s="229">
        <f>IF(N1632="základní",J1632,0)</f>
        <v>0</v>
      </c>
      <c r="BF1632" s="229">
        <f>IF(N1632="snížená",J1632,0)</f>
        <v>0</v>
      </c>
      <c r="BG1632" s="229">
        <f>IF(N1632="zákl. přenesená",J1632,0)</f>
        <v>0</v>
      </c>
      <c r="BH1632" s="229">
        <f>IF(N1632="sníž. přenesená",J1632,0)</f>
        <v>0</v>
      </c>
      <c r="BI1632" s="229">
        <f>IF(N1632="nulová",J1632,0)</f>
        <v>0</v>
      </c>
      <c r="BJ1632" s="17" t="s">
        <v>81</v>
      </c>
      <c r="BK1632" s="229">
        <f>ROUND(I1632*H1632,2)</f>
        <v>0</v>
      </c>
      <c r="BL1632" s="17" t="s">
        <v>379</v>
      </c>
      <c r="BM1632" s="228" t="s">
        <v>2021</v>
      </c>
    </row>
    <row r="1633" s="2" customFormat="1" ht="24.15" customHeight="1">
      <c r="A1633" s="38"/>
      <c r="B1633" s="39"/>
      <c r="C1633" s="216" t="s">
        <v>2022</v>
      </c>
      <c r="D1633" s="216" t="s">
        <v>120</v>
      </c>
      <c r="E1633" s="217" t="s">
        <v>2023</v>
      </c>
      <c r="F1633" s="218" t="s">
        <v>2024</v>
      </c>
      <c r="G1633" s="219" t="s">
        <v>697</v>
      </c>
      <c r="H1633" s="220">
        <v>105.58</v>
      </c>
      <c r="I1633" s="221"/>
      <c r="J1633" s="222">
        <f>ROUND(I1633*H1633,2)</f>
        <v>0</v>
      </c>
      <c r="K1633" s="223"/>
      <c r="L1633" s="44"/>
      <c r="M1633" s="224" t="s">
        <v>1</v>
      </c>
      <c r="N1633" s="225" t="s">
        <v>41</v>
      </c>
      <c r="O1633" s="91"/>
      <c r="P1633" s="226">
        <f>O1633*H1633</f>
        <v>0</v>
      </c>
      <c r="Q1633" s="226">
        <v>0.0030000000000000001</v>
      </c>
      <c r="R1633" s="226">
        <f>Q1633*H1633</f>
        <v>0.31674000000000002</v>
      </c>
      <c r="S1633" s="226">
        <v>0</v>
      </c>
      <c r="T1633" s="227">
        <f>S1633*H1633</f>
        <v>0</v>
      </c>
      <c r="U1633" s="38"/>
      <c r="V1633" s="38"/>
      <c r="W1633" s="38"/>
      <c r="X1633" s="38"/>
      <c r="Y1633" s="38"/>
      <c r="Z1633" s="38"/>
      <c r="AA1633" s="38"/>
      <c r="AB1633" s="38"/>
      <c r="AC1633" s="38"/>
      <c r="AD1633" s="38"/>
      <c r="AE1633" s="38"/>
      <c r="AR1633" s="228" t="s">
        <v>379</v>
      </c>
      <c r="AT1633" s="228" t="s">
        <v>120</v>
      </c>
      <c r="AU1633" s="228" t="s">
        <v>86</v>
      </c>
      <c r="AY1633" s="17" t="s">
        <v>116</v>
      </c>
      <c r="BE1633" s="229">
        <f>IF(N1633="základní",J1633,0)</f>
        <v>0</v>
      </c>
      <c r="BF1633" s="229">
        <f>IF(N1633="snížená",J1633,0)</f>
        <v>0</v>
      </c>
      <c r="BG1633" s="229">
        <f>IF(N1633="zákl. přenesená",J1633,0)</f>
        <v>0</v>
      </c>
      <c r="BH1633" s="229">
        <f>IF(N1633="sníž. přenesená",J1633,0)</f>
        <v>0</v>
      </c>
      <c r="BI1633" s="229">
        <f>IF(N1633="nulová",J1633,0)</f>
        <v>0</v>
      </c>
      <c r="BJ1633" s="17" t="s">
        <v>81</v>
      </c>
      <c r="BK1633" s="229">
        <f>ROUND(I1633*H1633,2)</f>
        <v>0</v>
      </c>
      <c r="BL1633" s="17" t="s">
        <v>379</v>
      </c>
      <c r="BM1633" s="228" t="s">
        <v>2025</v>
      </c>
    </row>
    <row r="1634" s="2" customFormat="1" ht="24.15" customHeight="1">
      <c r="A1634" s="38"/>
      <c r="B1634" s="39"/>
      <c r="C1634" s="216" t="s">
        <v>2026</v>
      </c>
      <c r="D1634" s="216" t="s">
        <v>120</v>
      </c>
      <c r="E1634" s="217" t="s">
        <v>2027</v>
      </c>
      <c r="F1634" s="218" t="s">
        <v>2028</v>
      </c>
      <c r="G1634" s="219" t="s">
        <v>697</v>
      </c>
      <c r="H1634" s="220">
        <v>12.925000000000001</v>
      </c>
      <c r="I1634" s="221"/>
      <c r="J1634" s="222">
        <f>ROUND(I1634*H1634,2)</f>
        <v>0</v>
      </c>
      <c r="K1634" s="223"/>
      <c r="L1634" s="44"/>
      <c r="M1634" s="224" t="s">
        <v>1</v>
      </c>
      <c r="N1634" s="225" t="s">
        <v>41</v>
      </c>
      <c r="O1634" s="91"/>
      <c r="P1634" s="226">
        <f>O1634*H1634</f>
        <v>0</v>
      </c>
      <c r="Q1634" s="226">
        <v>0.00064000000000000005</v>
      </c>
      <c r="R1634" s="226">
        <f>Q1634*H1634</f>
        <v>0.0082720000000000016</v>
      </c>
      <c r="S1634" s="226">
        <v>0</v>
      </c>
      <c r="T1634" s="227">
        <f>S1634*H1634</f>
        <v>0</v>
      </c>
      <c r="U1634" s="38"/>
      <c r="V1634" s="38"/>
      <c r="W1634" s="38"/>
      <c r="X1634" s="38"/>
      <c r="Y1634" s="38"/>
      <c r="Z1634" s="38"/>
      <c r="AA1634" s="38"/>
      <c r="AB1634" s="38"/>
      <c r="AC1634" s="38"/>
      <c r="AD1634" s="38"/>
      <c r="AE1634" s="38"/>
      <c r="AR1634" s="228" t="s">
        <v>379</v>
      </c>
      <c r="AT1634" s="228" t="s">
        <v>120</v>
      </c>
      <c r="AU1634" s="228" t="s">
        <v>86</v>
      </c>
      <c r="AY1634" s="17" t="s">
        <v>116</v>
      </c>
      <c r="BE1634" s="229">
        <f>IF(N1634="základní",J1634,0)</f>
        <v>0</v>
      </c>
      <c r="BF1634" s="229">
        <f>IF(N1634="snížená",J1634,0)</f>
        <v>0</v>
      </c>
      <c r="BG1634" s="229">
        <f>IF(N1634="zákl. přenesená",J1634,0)</f>
        <v>0</v>
      </c>
      <c r="BH1634" s="229">
        <f>IF(N1634="sníž. přenesená",J1634,0)</f>
        <v>0</v>
      </c>
      <c r="BI1634" s="229">
        <f>IF(N1634="nulová",J1634,0)</f>
        <v>0</v>
      </c>
      <c r="BJ1634" s="17" t="s">
        <v>81</v>
      </c>
      <c r="BK1634" s="229">
        <f>ROUND(I1634*H1634,2)</f>
        <v>0</v>
      </c>
      <c r="BL1634" s="17" t="s">
        <v>379</v>
      </c>
      <c r="BM1634" s="228" t="s">
        <v>2029</v>
      </c>
    </row>
    <row r="1635" s="13" customFormat="1">
      <c r="A1635" s="13"/>
      <c r="B1635" s="237"/>
      <c r="C1635" s="238"/>
      <c r="D1635" s="239" t="s">
        <v>196</v>
      </c>
      <c r="E1635" s="240" t="s">
        <v>1</v>
      </c>
      <c r="F1635" s="241" t="s">
        <v>2030</v>
      </c>
      <c r="G1635" s="238"/>
      <c r="H1635" s="242">
        <v>2.4300000000000002</v>
      </c>
      <c r="I1635" s="243"/>
      <c r="J1635" s="238"/>
      <c r="K1635" s="238"/>
      <c r="L1635" s="244"/>
      <c r="M1635" s="245"/>
      <c r="N1635" s="246"/>
      <c r="O1635" s="246"/>
      <c r="P1635" s="246"/>
      <c r="Q1635" s="246"/>
      <c r="R1635" s="246"/>
      <c r="S1635" s="246"/>
      <c r="T1635" s="247"/>
      <c r="U1635" s="13"/>
      <c r="V1635" s="13"/>
      <c r="W1635" s="13"/>
      <c r="X1635" s="13"/>
      <c r="Y1635" s="13"/>
      <c r="Z1635" s="13"/>
      <c r="AA1635" s="13"/>
      <c r="AB1635" s="13"/>
      <c r="AC1635" s="13"/>
      <c r="AD1635" s="13"/>
      <c r="AE1635" s="13"/>
      <c r="AT1635" s="248" t="s">
        <v>196</v>
      </c>
      <c r="AU1635" s="248" t="s">
        <v>86</v>
      </c>
      <c r="AV1635" s="13" t="s">
        <v>86</v>
      </c>
      <c r="AW1635" s="13" t="s">
        <v>32</v>
      </c>
      <c r="AX1635" s="13" t="s">
        <v>76</v>
      </c>
      <c r="AY1635" s="248" t="s">
        <v>116</v>
      </c>
    </row>
    <row r="1636" s="13" customFormat="1">
      <c r="A1636" s="13"/>
      <c r="B1636" s="237"/>
      <c r="C1636" s="238"/>
      <c r="D1636" s="239" t="s">
        <v>196</v>
      </c>
      <c r="E1636" s="240" t="s">
        <v>1</v>
      </c>
      <c r="F1636" s="241" t="s">
        <v>2031</v>
      </c>
      <c r="G1636" s="238"/>
      <c r="H1636" s="242">
        <v>1.3500000000000001</v>
      </c>
      <c r="I1636" s="243"/>
      <c r="J1636" s="238"/>
      <c r="K1636" s="238"/>
      <c r="L1636" s="244"/>
      <c r="M1636" s="245"/>
      <c r="N1636" s="246"/>
      <c r="O1636" s="246"/>
      <c r="P1636" s="246"/>
      <c r="Q1636" s="246"/>
      <c r="R1636" s="246"/>
      <c r="S1636" s="246"/>
      <c r="T1636" s="247"/>
      <c r="U1636" s="13"/>
      <c r="V1636" s="13"/>
      <c r="W1636" s="13"/>
      <c r="X1636" s="13"/>
      <c r="Y1636" s="13"/>
      <c r="Z1636" s="13"/>
      <c r="AA1636" s="13"/>
      <c r="AB1636" s="13"/>
      <c r="AC1636" s="13"/>
      <c r="AD1636" s="13"/>
      <c r="AE1636" s="13"/>
      <c r="AT1636" s="248" t="s">
        <v>196</v>
      </c>
      <c r="AU1636" s="248" t="s">
        <v>86</v>
      </c>
      <c r="AV1636" s="13" t="s">
        <v>86</v>
      </c>
      <c r="AW1636" s="13" t="s">
        <v>32</v>
      </c>
      <c r="AX1636" s="13" t="s">
        <v>76</v>
      </c>
      <c r="AY1636" s="248" t="s">
        <v>116</v>
      </c>
    </row>
    <row r="1637" s="13" customFormat="1">
      <c r="A1637" s="13"/>
      <c r="B1637" s="237"/>
      <c r="C1637" s="238"/>
      <c r="D1637" s="239" t="s">
        <v>196</v>
      </c>
      <c r="E1637" s="240" t="s">
        <v>1</v>
      </c>
      <c r="F1637" s="241" t="s">
        <v>2032</v>
      </c>
      <c r="G1637" s="238"/>
      <c r="H1637" s="242">
        <v>3.46</v>
      </c>
      <c r="I1637" s="243"/>
      <c r="J1637" s="238"/>
      <c r="K1637" s="238"/>
      <c r="L1637" s="244"/>
      <c r="M1637" s="245"/>
      <c r="N1637" s="246"/>
      <c r="O1637" s="246"/>
      <c r="P1637" s="246"/>
      <c r="Q1637" s="246"/>
      <c r="R1637" s="246"/>
      <c r="S1637" s="246"/>
      <c r="T1637" s="247"/>
      <c r="U1637" s="13"/>
      <c r="V1637" s="13"/>
      <c r="W1637" s="13"/>
      <c r="X1637" s="13"/>
      <c r="Y1637" s="13"/>
      <c r="Z1637" s="13"/>
      <c r="AA1637" s="13"/>
      <c r="AB1637" s="13"/>
      <c r="AC1637" s="13"/>
      <c r="AD1637" s="13"/>
      <c r="AE1637" s="13"/>
      <c r="AT1637" s="248" t="s">
        <v>196</v>
      </c>
      <c r="AU1637" s="248" t="s">
        <v>86</v>
      </c>
      <c r="AV1637" s="13" t="s">
        <v>86</v>
      </c>
      <c r="AW1637" s="13" t="s">
        <v>32</v>
      </c>
      <c r="AX1637" s="13" t="s">
        <v>76</v>
      </c>
      <c r="AY1637" s="248" t="s">
        <v>116</v>
      </c>
    </row>
    <row r="1638" s="13" customFormat="1">
      <c r="A1638" s="13"/>
      <c r="B1638" s="237"/>
      <c r="C1638" s="238"/>
      <c r="D1638" s="239" t="s">
        <v>196</v>
      </c>
      <c r="E1638" s="240" t="s">
        <v>1</v>
      </c>
      <c r="F1638" s="241" t="s">
        <v>2033</v>
      </c>
      <c r="G1638" s="238"/>
      <c r="H1638" s="242">
        <v>3.7200000000000002</v>
      </c>
      <c r="I1638" s="243"/>
      <c r="J1638" s="238"/>
      <c r="K1638" s="238"/>
      <c r="L1638" s="244"/>
      <c r="M1638" s="245"/>
      <c r="N1638" s="246"/>
      <c r="O1638" s="246"/>
      <c r="P1638" s="246"/>
      <c r="Q1638" s="246"/>
      <c r="R1638" s="246"/>
      <c r="S1638" s="246"/>
      <c r="T1638" s="247"/>
      <c r="U1638" s="13"/>
      <c r="V1638" s="13"/>
      <c r="W1638" s="13"/>
      <c r="X1638" s="13"/>
      <c r="Y1638" s="13"/>
      <c r="Z1638" s="13"/>
      <c r="AA1638" s="13"/>
      <c r="AB1638" s="13"/>
      <c r="AC1638" s="13"/>
      <c r="AD1638" s="13"/>
      <c r="AE1638" s="13"/>
      <c r="AT1638" s="248" t="s">
        <v>196</v>
      </c>
      <c r="AU1638" s="248" t="s">
        <v>86</v>
      </c>
      <c r="AV1638" s="13" t="s">
        <v>86</v>
      </c>
      <c r="AW1638" s="13" t="s">
        <v>32</v>
      </c>
      <c r="AX1638" s="13" t="s">
        <v>76</v>
      </c>
      <c r="AY1638" s="248" t="s">
        <v>116</v>
      </c>
    </row>
    <row r="1639" s="13" customFormat="1">
      <c r="A1639" s="13"/>
      <c r="B1639" s="237"/>
      <c r="C1639" s="238"/>
      <c r="D1639" s="239" t="s">
        <v>196</v>
      </c>
      <c r="E1639" s="240" t="s">
        <v>1</v>
      </c>
      <c r="F1639" s="241" t="s">
        <v>2034</v>
      </c>
      <c r="G1639" s="238"/>
      <c r="H1639" s="242">
        <v>1.9650000000000001</v>
      </c>
      <c r="I1639" s="243"/>
      <c r="J1639" s="238"/>
      <c r="K1639" s="238"/>
      <c r="L1639" s="244"/>
      <c r="M1639" s="245"/>
      <c r="N1639" s="246"/>
      <c r="O1639" s="246"/>
      <c r="P1639" s="246"/>
      <c r="Q1639" s="246"/>
      <c r="R1639" s="246"/>
      <c r="S1639" s="246"/>
      <c r="T1639" s="247"/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  <c r="AE1639" s="13"/>
      <c r="AT1639" s="248" t="s">
        <v>196</v>
      </c>
      <c r="AU1639" s="248" t="s">
        <v>86</v>
      </c>
      <c r="AV1639" s="13" t="s">
        <v>86</v>
      </c>
      <c r="AW1639" s="13" t="s">
        <v>32</v>
      </c>
      <c r="AX1639" s="13" t="s">
        <v>76</v>
      </c>
      <c r="AY1639" s="248" t="s">
        <v>116</v>
      </c>
    </row>
    <row r="1640" s="14" customFormat="1">
      <c r="A1640" s="14"/>
      <c r="B1640" s="249"/>
      <c r="C1640" s="250"/>
      <c r="D1640" s="239" t="s">
        <v>196</v>
      </c>
      <c r="E1640" s="251" t="s">
        <v>1</v>
      </c>
      <c r="F1640" s="252" t="s">
        <v>201</v>
      </c>
      <c r="G1640" s="250"/>
      <c r="H1640" s="253">
        <v>12.925000000000001</v>
      </c>
      <c r="I1640" s="254"/>
      <c r="J1640" s="250"/>
      <c r="K1640" s="250"/>
      <c r="L1640" s="255"/>
      <c r="M1640" s="256"/>
      <c r="N1640" s="257"/>
      <c r="O1640" s="257"/>
      <c r="P1640" s="257"/>
      <c r="Q1640" s="257"/>
      <c r="R1640" s="257"/>
      <c r="S1640" s="257"/>
      <c r="T1640" s="258"/>
      <c r="U1640" s="14"/>
      <c r="V1640" s="14"/>
      <c r="W1640" s="14"/>
      <c r="X1640" s="14"/>
      <c r="Y1640" s="14"/>
      <c r="Z1640" s="14"/>
      <c r="AA1640" s="14"/>
      <c r="AB1640" s="14"/>
      <c r="AC1640" s="14"/>
      <c r="AD1640" s="14"/>
      <c r="AE1640" s="14"/>
      <c r="AT1640" s="259" t="s">
        <v>196</v>
      </c>
      <c r="AU1640" s="259" t="s">
        <v>86</v>
      </c>
      <c r="AV1640" s="14" t="s">
        <v>126</v>
      </c>
      <c r="AW1640" s="14" t="s">
        <v>32</v>
      </c>
      <c r="AX1640" s="14" t="s">
        <v>81</v>
      </c>
      <c r="AY1640" s="259" t="s">
        <v>116</v>
      </c>
    </row>
    <row r="1641" s="2" customFormat="1" ht="24.15" customHeight="1">
      <c r="A1641" s="38"/>
      <c r="B1641" s="39"/>
      <c r="C1641" s="216" t="s">
        <v>2035</v>
      </c>
      <c r="D1641" s="216" t="s">
        <v>120</v>
      </c>
      <c r="E1641" s="217" t="s">
        <v>2036</v>
      </c>
      <c r="F1641" s="218" t="s">
        <v>2037</v>
      </c>
      <c r="G1641" s="219" t="s">
        <v>697</v>
      </c>
      <c r="H1641" s="220">
        <v>55.625</v>
      </c>
      <c r="I1641" s="221"/>
      <c r="J1641" s="222">
        <f>ROUND(I1641*H1641,2)</f>
        <v>0</v>
      </c>
      <c r="K1641" s="223"/>
      <c r="L1641" s="44"/>
      <c r="M1641" s="224" t="s">
        <v>1</v>
      </c>
      <c r="N1641" s="225" t="s">
        <v>41</v>
      </c>
      <c r="O1641" s="91"/>
      <c r="P1641" s="226">
        <f>O1641*H1641</f>
        <v>0</v>
      </c>
      <c r="Q1641" s="226">
        <v>0.00198</v>
      </c>
      <c r="R1641" s="226">
        <f>Q1641*H1641</f>
        <v>0.1101375</v>
      </c>
      <c r="S1641" s="226">
        <v>0</v>
      </c>
      <c r="T1641" s="227">
        <f>S1641*H1641</f>
        <v>0</v>
      </c>
      <c r="U1641" s="38"/>
      <c r="V1641" s="38"/>
      <c r="W1641" s="38"/>
      <c r="X1641" s="38"/>
      <c r="Y1641" s="38"/>
      <c r="Z1641" s="38"/>
      <c r="AA1641" s="38"/>
      <c r="AB1641" s="38"/>
      <c r="AC1641" s="38"/>
      <c r="AD1641" s="38"/>
      <c r="AE1641" s="38"/>
      <c r="AR1641" s="228" t="s">
        <v>379</v>
      </c>
      <c r="AT1641" s="228" t="s">
        <v>120</v>
      </c>
      <c r="AU1641" s="228" t="s">
        <v>86</v>
      </c>
      <c r="AY1641" s="17" t="s">
        <v>116</v>
      </c>
      <c r="BE1641" s="229">
        <f>IF(N1641="základní",J1641,0)</f>
        <v>0</v>
      </c>
      <c r="BF1641" s="229">
        <f>IF(N1641="snížená",J1641,0)</f>
        <v>0</v>
      </c>
      <c r="BG1641" s="229">
        <f>IF(N1641="zákl. přenesená",J1641,0)</f>
        <v>0</v>
      </c>
      <c r="BH1641" s="229">
        <f>IF(N1641="sníž. přenesená",J1641,0)</f>
        <v>0</v>
      </c>
      <c r="BI1641" s="229">
        <f>IF(N1641="nulová",J1641,0)</f>
        <v>0</v>
      </c>
      <c r="BJ1641" s="17" t="s">
        <v>81</v>
      </c>
      <c r="BK1641" s="229">
        <f>ROUND(I1641*H1641,2)</f>
        <v>0</v>
      </c>
      <c r="BL1641" s="17" t="s">
        <v>379</v>
      </c>
      <c r="BM1641" s="228" t="s">
        <v>2038</v>
      </c>
    </row>
    <row r="1642" s="13" customFormat="1">
      <c r="A1642" s="13"/>
      <c r="B1642" s="237"/>
      <c r="C1642" s="238"/>
      <c r="D1642" s="239" t="s">
        <v>196</v>
      </c>
      <c r="E1642" s="240" t="s">
        <v>1</v>
      </c>
      <c r="F1642" s="241" t="s">
        <v>2039</v>
      </c>
      <c r="G1642" s="238"/>
      <c r="H1642" s="242">
        <v>5.9500000000000002</v>
      </c>
      <c r="I1642" s="243"/>
      <c r="J1642" s="238"/>
      <c r="K1642" s="238"/>
      <c r="L1642" s="244"/>
      <c r="M1642" s="245"/>
      <c r="N1642" s="246"/>
      <c r="O1642" s="246"/>
      <c r="P1642" s="246"/>
      <c r="Q1642" s="246"/>
      <c r="R1642" s="246"/>
      <c r="S1642" s="246"/>
      <c r="T1642" s="247"/>
      <c r="U1642" s="13"/>
      <c r="V1642" s="13"/>
      <c r="W1642" s="13"/>
      <c r="X1642" s="13"/>
      <c r="Y1642" s="13"/>
      <c r="Z1642" s="13"/>
      <c r="AA1642" s="13"/>
      <c r="AB1642" s="13"/>
      <c r="AC1642" s="13"/>
      <c r="AD1642" s="13"/>
      <c r="AE1642" s="13"/>
      <c r="AT1642" s="248" t="s">
        <v>196</v>
      </c>
      <c r="AU1642" s="248" t="s">
        <v>86</v>
      </c>
      <c r="AV1642" s="13" t="s">
        <v>86</v>
      </c>
      <c r="AW1642" s="13" t="s">
        <v>32</v>
      </c>
      <c r="AX1642" s="13" t="s">
        <v>76</v>
      </c>
      <c r="AY1642" s="248" t="s">
        <v>116</v>
      </c>
    </row>
    <row r="1643" s="13" customFormat="1">
      <c r="A1643" s="13"/>
      <c r="B1643" s="237"/>
      <c r="C1643" s="238"/>
      <c r="D1643" s="239" t="s">
        <v>196</v>
      </c>
      <c r="E1643" s="240" t="s">
        <v>1</v>
      </c>
      <c r="F1643" s="241" t="s">
        <v>2040</v>
      </c>
      <c r="G1643" s="238"/>
      <c r="H1643" s="242">
        <v>15.25</v>
      </c>
      <c r="I1643" s="243"/>
      <c r="J1643" s="238"/>
      <c r="K1643" s="238"/>
      <c r="L1643" s="244"/>
      <c r="M1643" s="245"/>
      <c r="N1643" s="246"/>
      <c r="O1643" s="246"/>
      <c r="P1643" s="246"/>
      <c r="Q1643" s="246"/>
      <c r="R1643" s="246"/>
      <c r="S1643" s="246"/>
      <c r="T1643" s="247"/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  <c r="AE1643" s="13"/>
      <c r="AT1643" s="248" t="s">
        <v>196</v>
      </c>
      <c r="AU1643" s="248" t="s">
        <v>86</v>
      </c>
      <c r="AV1643" s="13" t="s">
        <v>86</v>
      </c>
      <c r="AW1643" s="13" t="s">
        <v>32</v>
      </c>
      <c r="AX1643" s="13" t="s">
        <v>76</v>
      </c>
      <c r="AY1643" s="248" t="s">
        <v>116</v>
      </c>
    </row>
    <row r="1644" s="13" customFormat="1">
      <c r="A1644" s="13"/>
      <c r="B1644" s="237"/>
      <c r="C1644" s="238"/>
      <c r="D1644" s="239" t="s">
        <v>196</v>
      </c>
      <c r="E1644" s="240" t="s">
        <v>1</v>
      </c>
      <c r="F1644" s="241" t="s">
        <v>2041</v>
      </c>
      <c r="G1644" s="238"/>
      <c r="H1644" s="242">
        <v>2.1499999999999999</v>
      </c>
      <c r="I1644" s="243"/>
      <c r="J1644" s="238"/>
      <c r="K1644" s="238"/>
      <c r="L1644" s="244"/>
      <c r="M1644" s="245"/>
      <c r="N1644" s="246"/>
      <c r="O1644" s="246"/>
      <c r="P1644" s="246"/>
      <c r="Q1644" s="246"/>
      <c r="R1644" s="246"/>
      <c r="S1644" s="246"/>
      <c r="T1644" s="247"/>
      <c r="U1644" s="13"/>
      <c r="V1644" s="13"/>
      <c r="W1644" s="13"/>
      <c r="X1644" s="13"/>
      <c r="Y1644" s="13"/>
      <c r="Z1644" s="13"/>
      <c r="AA1644" s="13"/>
      <c r="AB1644" s="13"/>
      <c r="AC1644" s="13"/>
      <c r="AD1644" s="13"/>
      <c r="AE1644" s="13"/>
      <c r="AT1644" s="248" t="s">
        <v>196</v>
      </c>
      <c r="AU1644" s="248" t="s">
        <v>86</v>
      </c>
      <c r="AV1644" s="13" t="s">
        <v>86</v>
      </c>
      <c r="AW1644" s="13" t="s">
        <v>32</v>
      </c>
      <c r="AX1644" s="13" t="s">
        <v>76</v>
      </c>
      <c r="AY1644" s="248" t="s">
        <v>116</v>
      </c>
    </row>
    <row r="1645" s="13" customFormat="1">
      <c r="A1645" s="13"/>
      <c r="B1645" s="237"/>
      <c r="C1645" s="238"/>
      <c r="D1645" s="239" t="s">
        <v>196</v>
      </c>
      <c r="E1645" s="240" t="s">
        <v>1</v>
      </c>
      <c r="F1645" s="241" t="s">
        <v>2042</v>
      </c>
      <c r="G1645" s="238"/>
      <c r="H1645" s="242">
        <v>13.4</v>
      </c>
      <c r="I1645" s="243"/>
      <c r="J1645" s="238"/>
      <c r="K1645" s="238"/>
      <c r="L1645" s="244"/>
      <c r="M1645" s="245"/>
      <c r="N1645" s="246"/>
      <c r="O1645" s="246"/>
      <c r="P1645" s="246"/>
      <c r="Q1645" s="246"/>
      <c r="R1645" s="246"/>
      <c r="S1645" s="246"/>
      <c r="T1645" s="247"/>
      <c r="U1645" s="13"/>
      <c r="V1645" s="13"/>
      <c r="W1645" s="13"/>
      <c r="X1645" s="13"/>
      <c r="Y1645" s="13"/>
      <c r="Z1645" s="13"/>
      <c r="AA1645" s="13"/>
      <c r="AB1645" s="13"/>
      <c r="AC1645" s="13"/>
      <c r="AD1645" s="13"/>
      <c r="AE1645" s="13"/>
      <c r="AT1645" s="248" t="s">
        <v>196</v>
      </c>
      <c r="AU1645" s="248" t="s">
        <v>86</v>
      </c>
      <c r="AV1645" s="13" t="s">
        <v>86</v>
      </c>
      <c r="AW1645" s="13" t="s">
        <v>32</v>
      </c>
      <c r="AX1645" s="13" t="s">
        <v>76</v>
      </c>
      <c r="AY1645" s="248" t="s">
        <v>116</v>
      </c>
    </row>
    <row r="1646" s="13" customFormat="1">
      <c r="A1646" s="13"/>
      <c r="B1646" s="237"/>
      <c r="C1646" s="238"/>
      <c r="D1646" s="239" t="s">
        <v>196</v>
      </c>
      <c r="E1646" s="240" t="s">
        <v>1</v>
      </c>
      <c r="F1646" s="241" t="s">
        <v>2043</v>
      </c>
      <c r="G1646" s="238"/>
      <c r="H1646" s="242">
        <v>6.9699999999999998</v>
      </c>
      <c r="I1646" s="243"/>
      <c r="J1646" s="238"/>
      <c r="K1646" s="238"/>
      <c r="L1646" s="244"/>
      <c r="M1646" s="245"/>
      <c r="N1646" s="246"/>
      <c r="O1646" s="246"/>
      <c r="P1646" s="246"/>
      <c r="Q1646" s="246"/>
      <c r="R1646" s="246"/>
      <c r="S1646" s="246"/>
      <c r="T1646" s="247"/>
      <c r="U1646" s="13"/>
      <c r="V1646" s="13"/>
      <c r="W1646" s="13"/>
      <c r="X1646" s="13"/>
      <c r="Y1646" s="13"/>
      <c r="Z1646" s="13"/>
      <c r="AA1646" s="13"/>
      <c r="AB1646" s="13"/>
      <c r="AC1646" s="13"/>
      <c r="AD1646" s="13"/>
      <c r="AE1646" s="13"/>
      <c r="AT1646" s="248" t="s">
        <v>196</v>
      </c>
      <c r="AU1646" s="248" t="s">
        <v>86</v>
      </c>
      <c r="AV1646" s="13" t="s">
        <v>86</v>
      </c>
      <c r="AW1646" s="13" t="s">
        <v>32</v>
      </c>
      <c r="AX1646" s="13" t="s">
        <v>76</v>
      </c>
      <c r="AY1646" s="248" t="s">
        <v>116</v>
      </c>
    </row>
    <row r="1647" s="13" customFormat="1">
      <c r="A1647" s="13"/>
      <c r="B1647" s="237"/>
      <c r="C1647" s="238"/>
      <c r="D1647" s="239" t="s">
        <v>196</v>
      </c>
      <c r="E1647" s="240" t="s">
        <v>1</v>
      </c>
      <c r="F1647" s="241" t="s">
        <v>2044</v>
      </c>
      <c r="G1647" s="238"/>
      <c r="H1647" s="242">
        <v>4.5300000000000002</v>
      </c>
      <c r="I1647" s="243"/>
      <c r="J1647" s="238"/>
      <c r="K1647" s="238"/>
      <c r="L1647" s="244"/>
      <c r="M1647" s="245"/>
      <c r="N1647" s="246"/>
      <c r="O1647" s="246"/>
      <c r="P1647" s="246"/>
      <c r="Q1647" s="246"/>
      <c r="R1647" s="246"/>
      <c r="S1647" s="246"/>
      <c r="T1647" s="247"/>
      <c r="U1647" s="13"/>
      <c r="V1647" s="13"/>
      <c r="W1647" s="13"/>
      <c r="X1647" s="13"/>
      <c r="Y1647" s="13"/>
      <c r="Z1647" s="13"/>
      <c r="AA1647" s="13"/>
      <c r="AB1647" s="13"/>
      <c r="AC1647" s="13"/>
      <c r="AD1647" s="13"/>
      <c r="AE1647" s="13"/>
      <c r="AT1647" s="248" t="s">
        <v>196</v>
      </c>
      <c r="AU1647" s="248" t="s">
        <v>86</v>
      </c>
      <c r="AV1647" s="13" t="s">
        <v>86</v>
      </c>
      <c r="AW1647" s="13" t="s">
        <v>32</v>
      </c>
      <c r="AX1647" s="13" t="s">
        <v>76</v>
      </c>
      <c r="AY1647" s="248" t="s">
        <v>116</v>
      </c>
    </row>
    <row r="1648" s="13" customFormat="1">
      <c r="A1648" s="13"/>
      <c r="B1648" s="237"/>
      <c r="C1648" s="238"/>
      <c r="D1648" s="239" t="s">
        <v>196</v>
      </c>
      <c r="E1648" s="240" t="s">
        <v>1</v>
      </c>
      <c r="F1648" s="241" t="s">
        <v>2045</v>
      </c>
      <c r="G1648" s="238"/>
      <c r="H1648" s="242">
        <v>6.6449999999999996</v>
      </c>
      <c r="I1648" s="243"/>
      <c r="J1648" s="238"/>
      <c r="K1648" s="238"/>
      <c r="L1648" s="244"/>
      <c r="M1648" s="245"/>
      <c r="N1648" s="246"/>
      <c r="O1648" s="246"/>
      <c r="P1648" s="246"/>
      <c r="Q1648" s="246"/>
      <c r="R1648" s="246"/>
      <c r="S1648" s="246"/>
      <c r="T1648" s="247"/>
      <c r="U1648" s="13"/>
      <c r="V1648" s="13"/>
      <c r="W1648" s="13"/>
      <c r="X1648" s="13"/>
      <c r="Y1648" s="13"/>
      <c r="Z1648" s="13"/>
      <c r="AA1648" s="13"/>
      <c r="AB1648" s="13"/>
      <c r="AC1648" s="13"/>
      <c r="AD1648" s="13"/>
      <c r="AE1648" s="13"/>
      <c r="AT1648" s="248" t="s">
        <v>196</v>
      </c>
      <c r="AU1648" s="248" t="s">
        <v>86</v>
      </c>
      <c r="AV1648" s="13" t="s">
        <v>86</v>
      </c>
      <c r="AW1648" s="13" t="s">
        <v>32</v>
      </c>
      <c r="AX1648" s="13" t="s">
        <v>76</v>
      </c>
      <c r="AY1648" s="248" t="s">
        <v>116</v>
      </c>
    </row>
    <row r="1649" s="13" customFormat="1">
      <c r="A1649" s="13"/>
      <c r="B1649" s="237"/>
      <c r="C1649" s="238"/>
      <c r="D1649" s="239" t="s">
        <v>196</v>
      </c>
      <c r="E1649" s="240" t="s">
        <v>1</v>
      </c>
      <c r="F1649" s="241" t="s">
        <v>2046</v>
      </c>
      <c r="G1649" s="238"/>
      <c r="H1649" s="242">
        <v>0.72999999999999998</v>
      </c>
      <c r="I1649" s="243"/>
      <c r="J1649" s="238"/>
      <c r="K1649" s="238"/>
      <c r="L1649" s="244"/>
      <c r="M1649" s="245"/>
      <c r="N1649" s="246"/>
      <c r="O1649" s="246"/>
      <c r="P1649" s="246"/>
      <c r="Q1649" s="246"/>
      <c r="R1649" s="246"/>
      <c r="S1649" s="246"/>
      <c r="T1649" s="247"/>
      <c r="U1649" s="13"/>
      <c r="V1649" s="13"/>
      <c r="W1649" s="13"/>
      <c r="X1649" s="13"/>
      <c r="Y1649" s="13"/>
      <c r="Z1649" s="13"/>
      <c r="AA1649" s="13"/>
      <c r="AB1649" s="13"/>
      <c r="AC1649" s="13"/>
      <c r="AD1649" s="13"/>
      <c r="AE1649" s="13"/>
      <c r="AT1649" s="248" t="s">
        <v>196</v>
      </c>
      <c r="AU1649" s="248" t="s">
        <v>86</v>
      </c>
      <c r="AV1649" s="13" t="s">
        <v>86</v>
      </c>
      <c r="AW1649" s="13" t="s">
        <v>32</v>
      </c>
      <c r="AX1649" s="13" t="s">
        <v>76</v>
      </c>
      <c r="AY1649" s="248" t="s">
        <v>116</v>
      </c>
    </row>
    <row r="1650" s="14" customFormat="1">
      <c r="A1650" s="14"/>
      <c r="B1650" s="249"/>
      <c r="C1650" s="250"/>
      <c r="D1650" s="239" t="s">
        <v>196</v>
      </c>
      <c r="E1650" s="251" t="s">
        <v>1</v>
      </c>
      <c r="F1650" s="252" t="s">
        <v>201</v>
      </c>
      <c r="G1650" s="250"/>
      <c r="H1650" s="253">
        <v>55.624999999999993</v>
      </c>
      <c r="I1650" s="254"/>
      <c r="J1650" s="250"/>
      <c r="K1650" s="250"/>
      <c r="L1650" s="255"/>
      <c r="M1650" s="256"/>
      <c r="N1650" s="257"/>
      <c r="O1650" s="257"/>
      <c r="P1650" s="257"/>
      <c r="Q1650" s="257"/>
      <c r="R1650" s="257"/>
      <c r="S1650" s="257"/>
      <c r="T1650" s="258"/>
      <c r="U1650" s="14"/>
      <c r="V1650" s="14"/>
      <c r="W1650" s="14"/>
      <c r="X1650" s="14"/>
      <c r="Y1650" s="14"/>
      <c r="Z1650" s="14"/>
      <c r="AA1650" s="14"/>
      <c r="AB1650" s="14"/>
      <c r="AC1650" s="14"/>
      <c r="AD1650" s="14"/>
      <c r="AE1650" s="14"/>
      <c r="AT1650" s="259" t="s">
        <v>196</v>
      </c>
      <c r="AU1650" s="259" t="s">
        <v>86</v>
      </c>
      <c r="AV1650" s="14" t="s">
        <v>126</v>
      </c>
      <c r="AW1650" s="14" t="s">
        <v>32</v>
      </c>
      <c r="AX1650" s="14" t="s">
        <v>81</v>
      </c>
      <c r="AY1650" s="259" t="s">
        <v>116</v>
      </c>
    </row>
    <row r="1651" s="2" customFormat="1" ht="24.15" customHeight="1">
      <c r="A1651" s="38"/>
      <c r="B1651" s="39"/>
      <c r="C1651" s="216" t="s">
        <v>2047</v>
      </c>
      <c r="D1651" s="216" t="s">
        <v>120</v>
      </c>
      <c r="E1651" s="217" t="s">
        <v>2048</v>
      </c>
      <c r="F1651" s="218" t="s">
        <v>2049</v>
      </c>
      <c r="G1651" s="219" t="s">
        <v>697</v>
      </c>
      <c r="H1651" s="220">
        <v>12.5</v>
      </c>
      <c r="I1651" s="221"/>
      <c r="J1651" s="222">
        <f>ROUND(I1651*H1651,2)</f>
        <v>0</v>
      </c>
      <c r="K1651" s="223"/>
      <c r="L1651" s="44"/>
      <c r="M1651" s="224" t="s">
        <v>1</v>
      </c>
      <c r="N1651" s="225" t="s">
        <v>41</v>
      </c>
      <c r="O1651" s="91"/>
      <c r="P1651" s="226">
        <f>O1651*H1651</f>
        <v>0</v>
      </c>
      <c r="Q1651" s="226">
        <v>0.0023600000000000001</v>
      </c>
      <c r="R1651" s="226">
        <f>Q1651*H1651</f>
        <v>0.029500000000000002</v>
      </c>
      <c r="S1651" s="226">
        <v>0</v>
      </c>
      <c r="T1651" s="227">
        <f>S1651*H1651</f>
        <v>0</v>
      </c>
      <c r="U1651" s="38"/>
      <c r="V1651" s="38"/>
      <c r="W1651" s="38"/>
      <c r="X1651" s="38"/>
      <c r="Y1651" s="38"/>
      <c r="Z1651" s="38"/>
      <c r="AA1651" s="38"/>
      <c r="AB1651" s="38"/>
      <c r="AC1651" s="38"/>
      <c r="AD1651" s="38"/>
      <c r="AE1651" s="38"/>
      <c r="AR1651" s="228" t="s">
        <v>379</v>
      </c>
      <c r="AT1651" s="228" t="s">
        <v>120</v>
      </c>
      <c r="AU1651" s="228" t="s">
        <v>86</v>
      </c>
      <c r="AY1651" s="17" t="s">
        <v>116</v>
      </c>
      <c r="BE1651" s="229">
        <f>IF(N1651="základní",J1651,0)</f>
        <v>0</v>
      </c>
      <c r="BF1651" s="229">
        <f>IF(N1651="snížená",J1651,0)</f>
        <v>0</v>
      </c>
      <c r="BG1651" s="229">
        <f>IF(N1651="zákl. přenesená",J1651,0)</f>
        <v>0</v>
      </c>
      <c r="BH1651" s="229">
        <f>IF(N1651="sníž. přenesená",J1651,0)</f>
        <v>0</v>
      </c>
      <c r="BI1651" s="229">
        <f>IF(N1651="nulová",J1651,0)</f>
        <v>0</v>
      </c>
      <c r="BJ1651" s="17" t="s">
        <v>81</v>
      </c>
      <c r="BK1651" s="229">
        <f>ROUND(I1651*H1651,2)</f>
        <v>0</v>
      </c>
      <c r="BL1651" s="17" t="s">
        <v>379</v>
      </c>
      <c r="BM1651" s="228" t="s">
        <v>2050</v>
      </c>
    </row>
    <row r="1652" s="2" customFormat="1" ht="24.15" customHeight="1">
      <c r="A1652" s="38"/>
      <c r="B1652" s="39"/>
      <c r="C1652" s="216" t="s">
        <v>2051</v>
      </c>
      <c r="D1652" s="216" t="s">
        <v>120</v>
      </c>
      <c r="E1652" s="217" t="s">
        <v>2052</v>
      </c>
      <c r="F1652" s="218" t="s">
        <v>2053</v>
      </c>
      <c r="G1652" s="219" t="s">
        <v>697</v>
      </c>
      <c r="H1652" s="220">
        <v>11.1</v>
      </c>
      <c r="I1652" s="221"/>
      <c r="J1652" s="222">
        <f>ROUND(I1652*H1652,2)</f>
        <v>0</v>
      </c>
      <c r="K1652" s="223"/>
      <c r="L1652" s="44"/>
      <c r="M1652" s="224" t="s">
        <v>1</v>
      </c>
      <c r="N1652" s="225" t="s">
        <v>41</v>
      </c>
      <c r="O1652" s="91"/>
      <c r="P1652" s="226">
        <f>O1652*H1652</f>
        <v>0</v>
      </c>
      <c r="Q1652" s="226">
        <v>0.00282</v>
      </c>
      <c r="R1652" s="226">
        <f>Q1652*H1652</f>
        <v>0.031301999999999996</v>
      </c>
      <c r="S1652" s="226">
        <v>0</v>
      </c>
      <c r="T1652" s="227">
        <f>S1652*H1652</f>
        <v>0</v>
      </c>
      <c r="U1652" s="38"/>
      <c r="V1652" s="38"/>
      <c r="W1652" s="38"/>
      <c r="X1652" s="38"/>
      <c r="Y1652" s="38"/>
      <c r="Z1652" s="38"/>
      <c r="AA1652" s="38"/>
      <c r="AB1652" s="38"/>
      <c r="AC1652" s="38"/>
      <c r="AD1652" s="38"/>
      <c r="AE1652" s="38"/>
      <c r="AR1652" s="228" t="s">
        <v>379</v>
      </c>
      <c r="AT1652" s="228" t="s">
        <v>120</v>
      </c>
      <c r="AU1652" s="228" t="s">
        <v>86</v>
      </c>
      <c r="AY1652" s="17" t="s">
        <v>116</v>
      </c>
      <c r="BE1652" s="229">
        <f>IF(N1652="základní",J1652,0)</f>
        <v>0</v>
      </c>
      <c r="BF1652" s="229">
        <f>IF(N1652="snížená",J1652,0)</f>
        <v>0</v>
      </c>
      <c r="BG1652" s="229">
        <f>IF(N1652="zákl. přenesená",J1652,0)</f>
        <v>0</v>
      </c>
      <c r="BH1652" s="229">
        <f>IF(N1652="sníž. přenesená",J1652,0)</f>
        <v>0</v>
      </c>
      <c r="BI1652" s="229">
        <f>IF(N1652="nulová",J1652,0)</f>
        <v>0</v>
      </c>
      <c r="BJ1652" s="17" t="s">
        <v>81</v>
      </c>
      <c r="BK1652" s="229">
        <f>ROUND(I1652*H1652,2)</f>
        <v>0</v>
      </c>
      <c r="BL1652" s="17" t="s">
        <v>379</v>
      </c>
      <c r="BM1652" s="228" t="s">
        <v>2054</v>
      </c>
    </row>
    <row r="1653" s="2" customFormat="1" ht="24.15" customHeight="1">
      <c r="A1653" s="38"/>
      <c r="B1653" s="39"/>
      <c r="C1653" s="216" t="s">
        <v>2055</v>
      </c>
      <c r="D1653" s="216" t="s">
        <v>120</v>
      </c>
      <c r="E1653" s="217" t="s">
        <v>2056</v>
      </c>
      <c r="F1653" s="218" t="s">
        <v>2057</v>
      </c>
      <c r="G1653" s="219" t="s">
        <v>295</v>
      </c>
      <c r="H1653" s="220">
        <v>2</v>
      </c>
      <c r="I1653" s="221"/>
      <c r="J1653" s="222">
        <f>ROUND(I1653*H1653,2)</f>
        <v>0</v>
      </c>
      <c r="K1653" s="223"/>
      <c r="L1653" s="44"/>
      <c r="M1653" s="224" t="s">
        <v>1</v>
      </c>
      <c r="N1653" s="225" t="s">
        <v>41</v>
      </c>
      <c r="O1653" s="91"/>
      <c r="P1653" s="226">
        <f>O1653*H1653</f>
        <v>0</v>
      </c>
      <c r="Q1653" s="226">
        <v>0.00087000000000000001</v>
      </c>
      <c r="R1653" s="226">
        <f>Q1653*H1653</f>
        <v>0.00174</v>
      </c>
      <c r="S1653" s="226">
        <v>0</v>
      </c>
      <c r="T1653" s="227">
        <f>S1653*H1653</f>
        <v>0</v>
      </c>
      <c r="U1653" s="38"/>
      <c r="V1653" s="38"/>
      <c r="W1653" s="38"/>
      <c r="X1653" s="38"/>
      <c r="Y1653" s="38"/>
      <c r="Z1653" s="38"/>
      <c r="AA1653" s="38"/>
      <c r="AB1653" s="38"/>
      <c r="AC1653" s="38"/>
      <c r="AD1653" s="38"/>
      <c r="AE1653" s="38"/>
      <c r="AR1653" s="228" t="s">
        <v>379</v>
      </c>
      <c r="AT1653" s="228" t="s">
        <v>120</v>
      </c>
      <c r="AU1653" s="228" t="s">
        <v>86</v>
      </c>
      <c r="AY1653" s="17" t="s">
        <v>116</v>
      </c>
      <c r="BE1653" s="229">
        <f>IF(N1653="základní",J1653,0)</f>
        <v>0</v>
      </c>
      <c r="BF1653" s="229">
        <f>IF(N1653="snížená",J1653,0)</f>
        <v>0</v>
      </c>
      <c r="BG1653" s="229">
        <f>IF(N1653="zákl. přenesená",J1653,0)</f>
        <v>0</v>
      </c>
      <c r="BH1653" s="229">
        <f>IF(N1653="sníž. přenesená",J1653,0)</f>
        <v>0</v>
      </c>
      <c r="BI1653" s="229">
        <f>IF(N1653="nulová",J1653,0)</f>
        <v>0</v>
      </c>
      <c r="BJ1653" s="17" t="s">
        <v>81</v>
      </c>
      <c r="BK1653" s="229">
        <f>ROUND(I1653*H1653,2)</f>
        <v>0</v>
      </c>
      <c r="BL1653" s="17" t="s">
        <v>379</v>
      </c>
      <c r="BM1653" s="228" t="s">
        <v>2058</v>
      </c>
    </row>
    <row r="1654" s="2" customFormat="1" ht="24.15" customHeight="1">
      <c r="A1654" s="38"/>
      <c r="B1654" s="39"/>
      <c r="C1654" s="216" t="s">
        <v>2059</v>
      </c>
      <c r="D1654" s="216" t="s">
        <v>120</v>
      </c>
      <c r="E1654" s="217" t="s">
        <v>2060</v>
      </c>
      <c r="F1654" s="218" t="s">
        <v>2061</v>
      </c>
      <c r="G1654" s="219" t="s">
        <v>295</v>
      </c>
      <c r="H1654" s="220">
        <v>2</v>
      </c>
      <c r="I1654" s="221"/>
      <c r="J1654" s="222">
        <f>ROUND(I1654*H1654,2)</f>
        <v>0</v>
      </c>
      <c r="K1654" s="223"/>
      <c r="L1654" s="44"/>
      <c r="M1654" s="224" t="s">
        <v>1</v>
      </c>
      <c r="N1654" s="225" t="s">
        <v>41</v>
      </c>
      <c r="O1654" s="91"/>
      <c r="P1654" s="226">
        <f>O1654*H1654</f>
        <v>0</v>
      </c>
      <c r="Q1654" s="226">
        <v>0.00046999999999999999</v>
      </c>
      <c r="R1654" s="226">
        <f>Q1654*H1654</f>
        <v>0.00093999999999999997</v>
      </c>
      <c r="S1654" s="226">
        <v>0</v>
      </c>
      <c r="T1654" s="227">
        <f>S1654*H1654</f>
        <v>0</v>
      </c>
      <c r="U1654" s="38"/>
      <c r="V1654" s="38"/>
      <c r="W1654" s="38"/>
      <c r="X1654" s="38"/>
      <c r="Y1654" s="38"/>
      <c r="Z1654" s="38"/>
      <c r="AA1654" s="38"/>
      <c r="AB1654" s="38"/>
      <c r="AC1654" s="38"/>
      <c r="AD1654" s="38"/>
      <c r="AE1654" s="38"/>
      <c r="AR1654" s="228" t="s">
        <v>379</v>
      </c>
      <c r="AT1654" s="228" t="s">
        <v>120</v>
      </c>
      <c r="AU1654" s="228" t="s">
        <v>86</v>
      </c>
      <c r="AY1654" s="17" t="s">
        <v>116</v>
      </c>
      <c r="BE1654" s="229">
        <f>IF(N1654="základní",J1654,0)</f>
        <v>0</v>
      </c>
      <c r="BF1654" s="229">
        <f>IF(N1654="snížená",J1654,0)</f>
        <v>0</v>
      </c>
      <c r="BG1654" s="229">
        <f>IF(N1654="zákl. přenesená",J1654,0)</f>
        <v>0</v>
      </c>
      <c r="BH1654" s="229">
        <f>IF(N1654="sníž. přenesená",J1654,0)</f>
        <v>0</v>
      </c>
      <c r="BI1654" s="229">
        <f>IF(N1654="nulová",J1654,0)</f>
        <v>0</v>
      </c>
      <c r="BJ1654" s="17" t="s">
        <v>81</v>
      </c>
      <c r="BK1654" s="229">
        <f>ROUND(I1654*H1654,2)</f>
        <v>0</v>
      </c>
      <c r="BL1654" s="17" t="s">
        <v>379</v>
      </c>
      <c r="BM1654" s="228" t="s">
        <v>2062</v>
      </c>
    </row>
    <row r="1655" s="2" customFormat="1" ht="24.15" customHeight="1">
      <c r="A1655" s="38"/>
      <c r="B1655" s="39"/>
      <c r="C1655" s="216" t="s">
        <v>2063</v>
      </c>
      <c r="D1655" s="216" t="s">
        <v>120</v>
      </c>
      <c r="E1655" s="217" t="s">
        <v>2064</v>
      </c>
      <c r="F1655" s="218" t="s">
        <v>2065</v>
      </c>
      <c r="G1655" s="219" t="s">
        <v>697</v>
      </c>
      <c r="H1655" s="220">
        <v>6.2000000000000002</v>
      </c>
      <c r="I1655" s="221"/>
      <c r="J1655" s="222">
        <f>ROUND(I1655*H1655,2)</f>
        <v>0</v>
      </c>
      <c r="K1655" s="223"/>
      <c r="L1655" s="44"/>
      <c r="M1655" s="224" t="s">
        <v>1</v>
      </c>
      <c r="N1655" s="225" t="s">
        <v>41</v>
      </c>
      <c r="O1655" s="91"/>
      <c r="P1655" s="226">
        <f>O1655*H1655</f>
        <v>0</v>
      </c>
      <c r="Q1655" s="226">
        <v>0.0020999999999999999</v>
      </c>
      <c r="R1655" s="226">
        <f>Q1655*H1655</f>
        <v>0.01302</v>
      </c>
      <c r="S1655" s="226">
        <v>0</v>
      </c>
      <c r="T1655" s="227">
        <f>S1655*H1655</f>
        <v>0</v>
      </c>
      <c r="U1655" s="38"/>
      <c r="V1655" s="38"/>
      <c r="W1655" s="38"/>
      <c r="X1655" s="38"/>
      <c r="Y1655" s="38"/>
      <c r="Z1655" s="38"/>
      <c r="AA1655" s="38"/>
      <c r="AB1655" s="38"/>
      <c r="AC1655" s="38"/>
      <c r="AD1655" s="38"/>
      <c r="AE1655" s="38"/>
      <c r="AR1655" s="228" t="s">
        <v>379</v>
      </c>
      <c r="AT1655" s="228" t="s">
        <v>120</v>
      </c>
      <c r="AU1655" s="228" t="s">
        <v>86</v>
      </c>
      <c r="AY1655" s="17" t="s">
        <v>116</v>
      </c>
      <c r="BE1655" s="229">
        <f>IF(N1655="základní",J1655,0)</f>
        <v>0</v>
      </c>
      <c r="BF1655" s="229">
        <f>IF(N1655="snížená",J1655,0)</f>
        <v>0</v>
      </c>
      <c r="BG1655" s="229">
        <f>IF(N1655="zákl. přenesená",J1655,0)</f>
        <v>0</v>
      </c>
      <c r="BH1655" s="229">
        <f>IF(N1655="sníž. přenesená",J1655,0)</f>
        <v>0</v>
      </c>
      <c r="BI1655" s="229">
        <f>IF(N1655="nulová",J1655,0)</f>
        <v>0</v>
      </c>
      <c r="BJ1655" s="17" t="s">
        <v>81</v>
      </c>
      <c r="BK1655" s="229">
        <f>ROUND(I1655*H1655,2)</f>
        <v>0</v>
      </c>
      <c r="BL1655" s="17" t="s">
        <v>379</v>
      </c>
      <c r="BM1655" s="228" t="s">
        <v>2066</v>
      </c>
    </row>
    <row r="1656" s="2" customFormat="1" ht="24.15" customHeight="1">
      <c r="A1656" s="38"/>
      <c r="B1656" s="39"/>
      <c r="C1656" s="216" t="s">
        <v>2067</v>
      </c>
      <c r="D1656" s="216" t="s">
        <v>120</v>
      </c>
      <c r="E1656" s="217" t="s">
        <v>2068</v>
      </c>
      <c r="F1656" s="218" t="s">
        <v>2069</v>
      </c>
      <c r="G1656" s="219" t="s">
        <v>1742</v>
      </c>
      <c r="H1656" s="282"/>
      <c r="I1656" s="221"/>
      <c r="J1656" s="222">
        <f>ROUND(I1656*H1656,2)</f>
        <v>0</v>
      </c>
      <c r="K1656" s="223"/>
      <c r="L1656" s="44"/>
      <c r="M1656" s="224" t="s">
        <v>1</v>
      </c>
      <c r="N1656" s="225" t="s">
        <v>41</v>
      </c>
      <c r="O1656" s="91"/>
      <c r="P1656" s="226">
        <f>O1656*H1656</f>
        <v>0</v>
      </c>
      <c r="Q1656" s="226">
        <v>0</v>
      </c>
      <c r="R1656" s="226">
        <f>Q1656*H1656</f>
        <v>0</v>
      </c>
      <c r="S1656" s="226">
        <v>0</v>
      </c>
      <c r="T1656" s="227">
        <f>S1656*H1656</f>
        <v>0</v>
      </c>
      <c r="U1656" s="38"/>
      <c r="V1656" s="38"/>
      <c r="W1656" s="38"/>
      <c r="X1656" s="38"/>
      <c r="Y1656" s="38"/>
      <c r="Z1656" s="38"/>
      <c r="AA1656" s="38"/>
      <c r="AB1656" s="38"/>
      <c r="AC1656" s="38"/>
      <c r="AD1656" s="38"/>
      <c r="AE1656" s="38"/>
      <c r="AR1656" s="228" t="s">
        <v>379</v>
      </c>
      <c r="AT1656" s="228" t="s">
        <v>120</v>
      </c>
      <c r="AU1656" s="228" t="s">
        <v>86</v>
      </c>
      <c r="AY1656" s="17" t="s">
        <v>116</v>
      </c>
      <c r="BE1656" s="229">
        <f>IF(N1656="základní",J1656,0)</f>
        <v>0</v>
      </c>
      <c r="BF1656" s="229">
        <f>IF(N1656="snížená",J1656,0)</f>
        <v>0</v>
      </c>
      <c r="BG1656" s="229">
        <f>IF(N1656="zákl. přenesená",J1656,0)</f>
        <v>0</v>
      </c>
      <c r="BH1656" s="229">
        <f>IF(N1656="sníž. přenesená",J1656,0)</f>
        <v>0</v>
      </c>
      <c r="BI1656" s="229">
        <f>IF(N1656="nulová",J1656,0)</f>
        <v>0</v>
      </c>
      <c r="BJ1656" s="17" t="s">
        <v>81</v>
      </c>
      <c r="BK1656" s="229">
        <f>ROUND(I1656*H1656,2)</f>
        <v>0</v>
      </c>
      <c r="BL1656" s="17" t="s">
        <v>379</v>
      </c>
      <c r="BM1656" s="228" t="s">
        <v>2070</v>
      </c>
    </row>
    <row r="1657" s="12" customFormat="1" ht="22.8" customHeight="1">
      <c r="A1657" s="12"/>
      <c r="B1657" s="200"/>
      <c r="C1657" s="201"/>
      <c r="D1657" s="202" t="s">
        <v>75</v>
      </c>
      <c r="E1657" s="214" t="s">
        <v>2071</v>
      </c>
      <c r="F1657" s="214" t="s">
        <v>2072</v>
      </c>
      <c r="G1657" s="201"/>
      <c r="H1657" s="201"/>
      <c r="I1657" s="204"/>
      <c r="J1657" s="215">
        <f>BK1657</f>
        <v>0</v>
      </c>
      <c r="K1657" s="201"/>
      <c r="L1657" s="206"/>
      <c r="M1657" s="207"/>
      <c r="N1657" s="208"/>
      <c r="O1657" s="208"/>
      <c r="P1657" s="209">
        <f>SUM(P1658:P1710)</f>
        <v>0</v>
      </c>
      <c r="Q1657" s="208"/>
      <c r="R1657" s="209">
        <f>SUM(R1658:R1710)</f>
        <v>0.02061</v>
      </c>
      <c r="S1657" s="208"/>
      <c r="T1657" s="210">
        <f>SUM(T1658:T1710)</f>
        <v>0</v>
      </c>
      <c r="U1657" s="12"/>
      <c r="V1657" s="12"/>
      <c r="W1657" s="12"/>
      <c r="X1657" s="12"/>
      <c r="Y1657" s="12"/>
      <c r="Z1657" s="12"/>
      <c r="AA1657" s="12"/>
      <c r="AB1657" s="12"/>
      <c r="AC1657" s="12"/>
      <c r="AD1657" s="12"/>
      <c r="AE1657" s="12"/>
      <c r="AR1657" s="211" t="s">
        <v>86</v>
      </c>
      <c r="AT1657" s="212" t="s">
        <v>75</v>
      </c>
      <c r="AU1657" s="212" t="s">
        <v>81</v>
      </c>
      <c r="AY1657" s="211" t="s">
        <v>116</v>
      </c>
      <c r="BK1657" s="213">
        <f>SUM(BK1658:BK1710)</f>
        <v>0</v>
      </c>
    </row>
    <row r="1658" s="2" customFormat="1" ht="24.15" customHeight="1">
      <c r="A1658" s="38"/>
      <c r="B1658" s="39"/>
      <c r="C1658" s="216" t="s">
        <v>2073</v>
      </c>
      <c r="D1658" s="216" t="s">
        <v>120</v>
      </c>
      <c r="E1658" s="217" t="s">
        <v>2074</v>
      </c>
      <c r="F1658" s="218" t="s">
        <v>2075</v>
      </c>
      <c r="G1658" s="219" t="s">
        <v>295</v>
      </c>
      <c r="H1658" s="220">
        <v>31</v>
      </c>
      <c r="I1658" s="221"/>
      <c r="J1658" s="222">
        <f>ROUND(I1658*H1658,2)</f>
        <v>0</v>
      </c>
      <c r="K1658" s="223"/>
      <c r="L1658" s="44"/>
      <c r="M1658" s="224" t="s">
        <v>1</v>
      </c>
      <c r="N1658" s="225" t="s">
        <v>41</v>
      </c>
      <c r="O1658" s="91"/>
      <c r="P1658" s="226">
        <f>O1658*H1658</f>
        <v>0</v>
      </c>
      <c r="Q1658" s="226">
        <v>0</v>
      </c>
      <c r="R1658" s="226">
        <f>Q1658*H1658</f>
        <v>0</v>
      </c>
      <c r="S1658" s="226">
        <v>0</v>
      </c>
      <c r="T1658" s="227">
        <f>S1658*H1658</f>
        <v>0</v>
      </c>
      <c r="U1658" s="38"/>
      <c r="V1658" s="38"/>
      <c r="W1658" s="38"/>
      <c r="X1658" s="38"/>
      <c r="Y1658" s="38"/>
      <c r="Z1658" s="38"/>
      <c r="AA1658" s="38"/>
      <c r="AB1658" s="38"/>
      <c r="AC1658" s="38"/>
      <c r="AD1658" s="38"/>
      <c r="AE1658" s="38"/>
      <c r="AR1658" s="228" t="s">
        <v>379</v>
      </c>
      <c r="AT1658" s="228" t="s">
        <v>120</v>
      </c>
      <c r="AU1658" s="228" t="s">
        <v>86</v>
      </c>
      <c r="AY1658" s="17" t="s">
        <v>116</v>
      </c>
      <c r="BE1658" s="229">
        <f>IF(N1658="základní",J1658,0)</f>
        <v>0</v>
      </c>
      <c r="BF1658" s="229">
        <f>IF(N1658="snížená",J1658,0)</f>
        <v>0</v>
      </c>
      <c r="BG1658" s="229">
        <f>IF(N1658="zákl. přenesená",J1658,0)</f>
        <v>0</v>
      </c>
      <c r="BH1658" s="229">
        <f>IF(N1658="sníž. přenesená",J1658,0)</f>
        <v>0</v>
      </c>
      <c r="BI1658" s="229">
        <f>IF(N1658="nulová",J1658,0)</f>
        <v>0</v>
      </c>
      <c r="BJ1658" s="17" t="s">
        <v>81</v>
      </c>
      <c r="BK1658" s="229">
        <f>ROUND(I1658*H1658,2)</f>
        <v>0</v>
      </c>
      <c r="BL1658" s="17" t="s">
        <v>379</v>
      </c>
      <c r="BM1658" s="228" t="s">
        <v>2076</v>
      </c>
    </row>
    <row r="1659" s="13" customFormat="1">
      <c r="A1659" s="13"/>
      <c r="B1659" s="237"/>
      <c r="C1659" s="238"/>
      <c r="D1659" s="239" t="s">
        <v>196</v>
      </c>
      <c r="E1659" s="240" t="s">
        <v>1</v>
      </c>
      <c r="F1659" s="241" t="s">
        <v>2077</v>
      </c>
      <c r="G1659" s="238"/>
      <c r="H1659" s="242">
        <v>31</v>
      </c>
      <c r="I1659" s="243"/>
      <c r="J1659" s="238"/>
      <c r="K1659" s="238"/>
      <c r="L1659" s="244"/>
      <c r="M1659" s="245"/>
      <c r="N1659" s="246"/>
      <c r="O1659" s="246"/>
      <c r="P1659" s="246"/>
      <c r="Q1659" s="246"/>
      <c r="R1659" s="246"/>
      <c r="S1659" s="246"/>
      <c r="T1659" s="247"/>
      <c r="U1659" s="13"/>
      <c r="V1659" s="13"/>
      <c r="W1659" s="13"/>
      <c r="X1659" s="13"/>
      <c r="Y1659" s="13"/>
      <c r="Z1659" s="13"/>
      <c r="AA1659" s="13"/>
      <c r="AB1659" s="13"/>
      <c r="AC1659" s="13"/>
      <c r="AD1659" s="13"/>
      <c r="AE1659" s="13"/>
      <c r="AT1659" s="248" t="s">
        <v>196</v>
      </c>
      <c r="AU1659" s="248" t="s">
        <v>86</v>
      </c>
      <c r="AV1659" s="13" t="s">
        <v>86</v>
      </c>
      <c r="AW1659" s="13" t="s">
        <v>32</v>
      </c>
      <c r="AX1659" s="13" t="s">
        <v>81</v>
      </c>
      <c r="AY1659" s="248" t="s">
        <v>116</v>
      </c>
    </row>
    <row r="1660" s="2" customFormat="1" ht="37.8" customHeight="1">
      <c r="A1660" s="38"/>
      <c r="B1660" s="39"/>
      <c r="C1660" s="271" t="s">
        <v>2078</v>
      </c>
      <c r="D1660" s="271" t="s">
        <v>1304</v>
      </c>
      <c r="E1660" s="272" t="s">
        <v>2079</v>
      </c>
      <c r="F1660" s="273" t="s">
        <v>2080</v>
      </c>
      <c r="G1660" s="274" t="s">
        <v>1629</v>
      </c>
      <c r="H1660" s="275">
        <v>2</v>
      </c>
      <c r="I1660" s="276"/>
      <c r="J1660" s="277">
        <f>ROUND(I1660*H1660,2)</f>
        <v>0</v>
      </c>
      <c r="K1660" s="278"/>
      <c r="L1660" s="279"/>
      <c r="M1660" s="280" t="s">
        <v>1</v>
      </c>
      <c r="N1660" s="281" t="s">
        <v>41</v>
      </c>
      <c r="O1660" s="91"/>
      <c r="P1660" s="226">
        <f>O1660*H1660</f>
        <v>0</v>
      </c>
      <c r="Q1660" s="226">
        <v>0</v>
      </c>
      <c r="R1660" s="226">
        <f>Q1660*H1660</f>
        <v>0</v>
      </c>
      <c r="S1660" s="226">
        <v>0</v>
      </c>
      <c r="T1660" s="227">
        <f>S1660*H1660</f>
        <v>0</v>
      </c>
      <c r="U1660" s="38"/>
      <c r="V1660" s="38"/>
      <c r="W1660" s="38"/>
      <c r="X1660" s="38"/>
      <c r="Y1660" s="38"/>
      <c r="Z1660" s="38"/>
      <c r="AA1660" s="38"/>
      <c r="AB1660" s="38"/>
      <c r="AC1660" s="38"/>
      <c r="AD1660" s="38"/>
      <c r="AE1660" s="38"/>
      <c r="AR1660" s="228" t="s">
        <v>519</v>
      </c>
      <c r="AT1660" s="228" t="s">
        <v>1304</v>
      </c>
      <c r="AU1660" s="228" t="s">
        <v>86</v>
      </c>
      <c r="AY1660" s="17" t="s">
        <v>116</v>
      </c>
      <c r="BE1660" s="229">
        <f>IF(N1660="základní",J1660,0)</f>
        <v>0</v>
      </c>
      <c r="BF1660" s="229">
        <f>IF(N1660="snížená",J1660,0)</f>
        <v>0</v>
      </c>
      <c r="BG1660" s="229">
        <f>IF(N1660="zákl. přenesená",J1660,0)</f>
        <v>0</v>
      </c>
      <c r="BH1660" s="229">
        <f>IF(N1660="sníž. přenesená",J1660,0)</f>
        <v>0</v>
      </c>
      <c r="BI1660" s="229">
        <f>IF(N1660="nulová",J1660,0)</f>
        <v>0</v>
      </c>
      <c r="BJ1660" s="17" t="s">
        <v>81</v>
      </c>
      <c r="BK1660" s="229">
        <f>ROUND(I1660*H1660,2)</f>
        <v>0</v>
      </c>
      <c r="BL1660" s="17" t="s">
        <v>379</v>
      </c>
      <c r="BM1660" s="228" t="s">
        <v>2081</v>
      </c>
    </row>
    <row r="1661" s="2" customFormat="1" ht="37.8" customHeight="1">
      <c r="A1661" s="38"/>
      <c r="B1661" s="39"/>
      <c r="C1661" s="271" t="s">
        <v>2082</v>
      </c>
      <c r="D1661" s="271" t="s">
        <v>1304</v>
      </c>
      <c r="E1661" s="272" t="s">
        <v>2083</v>
      </c>
      <c r="F1661" s="273" t="s">
        <v>2084</v>
      </c>
      <c r="G1661" s="274" t="s">
        <v>1629</v>
      </c>
      <c r="H1661" s="275">
        <v>11</v>
      </c>
      <c r="I1661" s="276"/>
      <c r="J1661" s="277">
        <f>ROUND(I1661*H1661,2)</f>
        <v>0</v>
      </c>
      <c r="K1661" s="278"/>
      <c r="L1661" s="279"/>
      <c r="M1661" s="280" t="s">
        <v>1</v>
      </c>
      <c r="N1661" s="281" t="s">
        <v>41</v>
      </c>
      <c r="O1661" s="91"/>
      <c r="P1661" s="226">
        <f>O1661*H1661</f>
        <v>0</v>
      </c>
      <c r="Q1661" s="226">
        <v>0</v>
      </c>
      <c r="R1661" s="226">
        <f>Q1661*H1661</f>
        <v>0</v>
      </c>
      <c r="S1661" s="226">
        <v>0</v>
      </c>
      <c r="T1661" s="227">
        <f>S1661*H1661</f>
        <v>0</v>
      </c>
      <c r="U1661" s="38"/>
      <c r="V1661" s="38"/>
      <c r="W1661" s="38"/>
      <c r="X1661" s="38"/>
      <c r="Y1661" s="38"/>
      <c r="Z1661" s="38"/>
      <c r="AA1661" s="38"/>
      <c r="AB1661" s="38"/>
      <c r="AC1661" s="38"/>
      <c r="AD1661" s="38"/>
      <c r="AE1661" s="38"/>
      <c r="AR1661" s="228" t="s">
        <v>519</v>
      </c>
      <c r="AT1661" s="228" t="s">
        <v>1304</v>
      </c>
      <c r="AU1661" s="228" t="s">
        <v>86</v>
      </c>
      <c r="AY1661" s="17" t="s">
        <v>116</v>
      </c>
      <c r="BE1661" s="229">
        <f>IF(N1661="základní",J1661,0)</f>
        <v>0</v>
      </c>
      <c r="BF1661" s="229">
        <f>IF(N1661="snížená",J1661,0)</f>
        <v>0</v>
      </c>
      <c r="BG1661" s="229">
        <f>IF(N1661="zákl. přenesená",J1661,0)</f>
        <v>0</v>
      </c>
      <c r="BH1661" s="229">
        <f>IF(N1661="sníž. přenesená",J1661,0)</f>
        <v>0</v>
      </c>
      <c r="BI1661" s="229">
        <f>IF(N1661="nulová",J1661,0)</f>
        <v>0</v>
      </c>
      <c r="BJ1661" s="17" t="s">
        <v>81</v>
      </c>
      <c r="BK1661" s="229">
        <f>ROUND(I1661*H1661,2)</f>
        <v>0</v>
      </c>
      <c r="BL1661" s="17" t="s">
        <v>379</v>
      </c>
      <c r="BM1661" s="228" t="s">
        <v>2085</v>
      </c>
    </row>
    <row r="1662" s="2" customFormat="1" ht="49.05" customHeight="1">
      <c r="A1662" s="38"/>
      <c r="B1662" s="39"/>
      <c r="C1662" s="271" t="s">
        <v>2086</v>
      </c>
      <c r="D1662" s="271" t="s">
        <v>1304</v>
      </c>
      <c r="E1662" s="272" t="s">
        <v>2087</v>
      </c>
      <c r="F1662" s="273" t="s">
        <v>2088</v>
      </c>
      <c r="G1662" s="274" t="s">
        <v>1629</v>
      </c>
      <c r="H1662" s="275">
        <v>10</v>
      </c>
      <c r="I1662" s="276"/>
      <c r="J1662" s="277">
        <f>ROUND(I1662*H1662,2)</f>
        <v>0</v>
      </c>
      <c r="K1662" s="278"/>
      <c r="L1662" s="279"/>
      <c r="M1662" s="280" t="s">
        <v>1</v>
      </c>
      <c r="N1662" s="281" t="s">
        <v>41</v>
      </c>
      <c r="O1662" s="91"/>
      <c r="P1662" s="226">
        <f>O1662*H1662</f>
        <v>0</v>
      </c>
      <c r="Q1662" s="226">
        <v>0</v>
      </c>
      <c r="R1662" s="226">
        <f>Q1662*H1662</f>
        <v>0</v>
      </c>
      <c r="S1662" s="226">
        <v>0</v>
      </c>
      <c r="T1662" s="227">
        <f>S1662*H1662</f>
        <v>0</v>
      </c>
      <c r="U1662" s="38"/>
      <c r="V1662" s="38"/>
      <c r="W1662" s="38"/>
      <c r="X1662" s="38"/>
      <c r="Y1662" s="38"/>
      <c r="Z1662" s="38"/>
      <c r="AA1662" s="38"/>
      <c r="AB1662" s="38"/>
      <c r="AC1662" s="38"/>
      <c r="AD1662" s="38"/>
      <c r="AE1662" s="38"/>
      <c r="AR1662" s="228" t="s">
        <v>519</v>
      </c>
      <c r="AT1662" s="228" t="s">
        <v>1304</v>
      </c>
      <c r="AU1662" s="228" t="s">
        <v>86</v>
      </c>
      <c r="AY1662" s="17" t="s">
        <v>116</v>
      </c>
      <c r="BE1662" s="229">
        <f>IF(N1662="základní",J1662,0)</f>
        <v>0</v>
      </c>
      <c r="BF1662" s="229">
        <f>IF(N1662="snížená",J1662,0)</f>
        <v>0</v>
      </c>
      <c r="BG1662" s="229">
        <f>IF(N1662="zákl. přenesená",J1662,0)</f>
        <v>0</v>
      </c>
      <c r="BH1662" s="229">
        <f>IF(N1662="sníž. přenesená",J1662,0)</f>
        <v>0</v>
      </c>
      <c r="BI1662" s="229">
        <f>IF(N1662="nulová",J1662,0)</f>
        <v>0</v>
      </c>
      <c r="BJ1662" s="17" t="s">
        <v>81</v>
      </c>
      <c r="BK1662" s="229">
        <f>ROUND(I1662*H1662,2)</f>
        <v>0</v>
      </c>
      <c r="BL1662" s="17" t="s">
        <v>379</v>
      </c>
      <c r="BM1662" s="228" t="s">
        <v>2089</v>
      </c>
    </row>
    <row r="1663" s="2" customFormat="1" ht="37.8" customHeight="1">
      <c r="A1663" s="38"/>
      <c r="B1663" s="39"/>
      <c r="C1663" s="271" t="s">
        <v>2090</v>
      </c>
      <c r="D1663" s="271" t="s">
        <v>1304</v>
      </c>
      <c r="E1663" s="272" t="s">
        <v>2091</v>
      </c>
      <c r="F1663" s="273" t="s">
        <v>2092</v>
      </c>
      <c r="G1663" s="274" t="s">
        <v>1629</v>
      </c>
      <c r="H1663" s="275">
        <v>8</v>
      </c>
      <c r="I1663" s="276"/>
      <c r="J1663" s="277">
        <f>ROUND(I1663*H1663,2)</f>
        <v>0</v>
      </c>
      <c r="K1663" s="278"/>
      <c r="L1663" s="279"/>
      <c r="M1663" s="280" t="s">
        <v>1</v>
      </c>
      <c r="N1663" s="281" t="s">
        <v>41</v>
      </c>
      <c r="O1663" s="91"/>
      <c r="P1663" s="226">
        <f>O1663*H1663</f>
        <v>0</v>
      </c>
      <c r="Q1663" s="226">
        <v>0</v>
      </c>
      <c r="R1663" s="226">
        <f>Q1663*H1663</f>
        <v>0</v>
      </c>
      <c r="S1663" s="226">
        <v>0</v>
      </c>
      <c r="T1663" s="227">
        <f>S1663*H1663</f>
        <v>0</v>
      </c>
      <c r="U1663" s="38"/>
      <c r="V1663" s="38"/>
      <c r="W1663" s="38"/>
      <c r="X1663" s="38"/>
      <c r="Y1663" s="38"/>
      <c r="Z1663" s="38"/>
      <c r="AA1663" s="38"/>
      <c r="AB1663" s="38"/>
      <c r="AC1663" s="38"/>
      <c r="AD1663" s="38"/>
      <c r="AE1663" s="38"/>
      <c r="AR1663" s="228" t="s">
        <v>519</v>
      </c>
      <c r="AT1663" s="228" t="s">
        <v>1304</v>
      </c>
      <c r="AU1663" s="228" t="s">
        <v>86</v>
      </c>
      <c r="AY1663" s="17" t="s">
        <v>116</v>
      </c>
      <c r="BE1663" s="229">
        <f>IF(N1663="základní",J1663,0)</f>
        <v>0</v>
      </c>
      <c r="BF1663" s="229">
        <f>IF(N1663="snížená",J1663,0)</f>
        <v>0</v>
      </c>
      <c r="BG1663" s="229">
        <f>IF(N1663="zákl. přenesená",J1663,0)</f>
        <v>0</v>
      </c>
      <c r="BH1663" s="229">
        <f>IF(N1663="sníž. přenesená",J1663,0)</f>
        <v>0</v>
      </c>
      <c r="BI1663" s="229">
        <f>IF(N1663="nulová",J1663,0)</f>
        <v>0</v>
      </c>
      <c r="BJ1663" s="17" t="s">
        <v>81</v>
      </c>
      <c r="BK1663" s="229">
        <f>ROUND(I1663*H1663,2)</f>
        <v>0</v>
      </c>
      <c r="BL1663" s="17" t="s">
        <v>379</v>
      </c>
      <c r="BM1663" s="228" t="s">
        <v>2093</v>
      </c>
    </row>
    <row r="1664" s="2" customFormat="1" ht="24.15" customHeight="1">
      <c r="A1664" s="38"/>
      <c r="B1664" s="39"/>
      <c r="C1664" s="216" t="s">
        <v>2094</v>
      </c>
      <c r="D1664" s="216" t="s">
        <v>120</v>
      </c>
      <c r="E1664" s="217" t="s">
        <v>2095</v>
      </c>
      <c r="F1664" s="218" t="s">
        <v>2096</v>
      </c>
      <c r="G1664" s="219" t="s">
        <v>295</v>
      </c>
      <c r="H1664" s="220">
        <v>10</v>
      </c>
      <c r="I1664" s="221"/>
      <c r="J1664" s="222">
        <f>ROUND(I1664*H1664,2)</f>
        <v>0</v>
      </c>
      <c r="K1664" s="223"/>
      <c r="L1664" s="44"/>
      <c r="M1664" s="224" t="s">
        <v>1</v>
      </c>
      <c r="N1664" s="225" t="s">
        <v>41</v>
      </c>
      <c r="O1664" s="91"/>
      <c r="P1664" s="226">
        <f>O1664*H1664</f>
        <v>0</v>
      </c>
      <c r="Q1664" s="226">
        <v>0</v>
      </c>
      <c r="R1664" s="226">
        <f>Q1664*H1664</f>
        <v>0</v>
      </c>
      <c r="S1664" s="226">
        <v>0</v>
      </c>
      <c r="T1664" s="227">
        <f>S1664*H1664</f>
        <v>0</v>
      </c>
      <c r="U1664" s="38"/>
      <c r="V1664" s="38"/>
      <c r="W1664" s="38"/>
      <c r="X1664" s="38"/>
      <c r="Y1664" s="38"/>
      <c r="Z1664" s="38"/>
      <c r="AA1664" s="38"/>
      <c r="AB1664" s="38"/>
      <c r="AC1664" s="38"/>
      <c r="AD1664" s="38"/>
      <c r="AE1664" s="38"/>
      <c r="AR1664" s="228" t="s">
        <v>379</v>
      </c>
      <c r="AT1664" s="228" t="s">
        <v>120</v>
      </c>
      <c r="AU1664" s="228" t="s">
        <v>86</v>
      </c>
      <c r="AY1664" s="17" t="s">
        <v>116</v>
      </c>
      <c r="BE1664" s="229">
        <f>IF(N1664="základní",J1664,0)</f>
        <v>0</v>
      </c>
      <c r="BF1664" s="229">
        <f>IF(N1664="snížená",J1664,0)</f>
        <v>0</v>
      </c>
      <c r="BG1664" s="229">
        <f>IF(N1664="zákl. přenesená",J1664,0)</f>
        <v>0</v>
      </c>
      <c r="BH1664" s="229">
        <f>IF(N1664="sníž. přenesená",J1664,0)</f>
        <v>0</v>
      </c>
      <c r="BI1664" s="229">
        <f>IF(N1664="nulová",J1664,0)</f>
        <v>0</v>
      </c>
      <c r="BJ1664" s="17" t="s">
        <v>81</v>
      </c>
      <c r="BK1664" s="229">
        <f>ROUND(I1664*H1664,2)</f>
        <v>0</v>
      </c>
      <c r="BL1664" s="17" t="s">
        <v>379</v>
      </c>
      <c r="BM1664" s="228" t="s">
        <v>2097</v>
      </c>
    </row>
    <row r="1665" s="13" customFormat="1">
      <c r="A1665" s="13"/>
      <c r="B1665" s="237"/>
      <c r="C1665" s="238"/>
      <c r="D1665" s="239" t="s">
        <v>196</v>
      </c>
      <c r="E1665" s="240" t="s">
        <v>1</v>
      </c>
      <c r="F1665" s="241" t="s">
        <v>2098</v>
      </c>
      <c r="G1665" s="238"/>
      <c r="H1665" s="242">
        <v>10</v>
      </c>
      <c r="I1665" s="243"/>
      <c r="J1665" s="238"/>
      <c r="K1665" s="238"/>
      <c r="L1665" s="244"/>
      <c r="M1665" s="245"/>
      <c r="N1665" s="246"/>
      <c r="O1665" s="246"/>
      <c r="P1665" s="246"/>
      <c r="Q1665" s="246"/>
      <c r="R1665" s="246"/>
      <c r="S1665" s="246"/>
      <c r="T1665" s="247"/>
      <c r="U1665" s="13"/>
      <c r="V1665" s="13"/>
      <c r="W1665" s="13"/>
      <c r="X1665" s="13"/>
      <c r="Y1665" s="13"/>
      <c r="Z1665" s="13"/>
      <c r="AA1665" s="13"/>
      <c r="AB1665" s="13"/>
      <c r="AC1665" s="13"/>
      <c r="AD1665" s="13"/>
      <c r="AE1665" s="13"/>
      <c r="AT1665" s="248" t="s">
        <v>196</v>
      </c>
      <c r="AU1665" s="248" t="s">
        <v>86</v>
      </c>
      <c r="AV1665" s="13" t="s">
        <v>86</v>
      </c>
      <c r="AW1665" s="13" t="s">
        <v>32</v>
      </c>
      <c r="AX1665" s="13" t="s">
        <v>81</v>
      </c>
      <c r="AY1665" s="248" t="s">
        <v>116</v>
      </c>
    </row>
    <row r="1666" s="2" customFormat="1" ht="49.05" customHeight="1">
      <c r="A1666" s="38"/>
      <c r="B1666" s="39"/>
      <c r="C1666" s="271" t="s">
        <v>2099</v>
      </c>
      <c r="D1666" s="271" t="s">
        <v>1304</v>
      </c>
      <c r="E1666" s="272" t="s">
        <v>2100</v>
      </c>
      <c r="F1666" s="273" t="s">
        <v>2101</v>
      </c>
      <c r="G1666" s="274" t="s">
        <v>1629</v>
      </c>
      <c r="H1666" s="275">
        <v>9</v>
      </c>
      <c r="I1666" s="276"/>
      <c r="J1666" s="277">
        <f>ROUND(I1666*H1666,2)</f>
        <v>0</v>
      </c>
      <c r="K1666" s="278"/>
      <c r="L1666" s="279"/>
      <c r="M1666" s="280" t="s">
        <v>1</v>
      </c>
      <c r="N1666" s="281" t="s">
        <v>41</v>
      </c>
      <c r="O1666" s="91"/>
      <c r="P1666" s="226">
        <f>O1666*H1666</f>
        <v>0</v>
      </c>
      <c r="Q1666" s="226">
        <v>0</v>
      </c>
      <c r="R1666" s="226">
        <f>Q1666*H1666</f>
        <v>0</v>
      </c>
      <c r="S1666" s="226">
        <v>0</v>
      </c>
      <c r="T1666" s="227">
        <f>S1666*H1666</f>
        <v>0</v>
      </c>
      <c r="U1666" s="38"/>
      <c r="V1666" s="38"/>
      <c r="W1666" s="38"/>
      <c r="X1666" s="38"/>
      <c r="Y1666" s="38"/>
      <c r="Z1666" s="38"/>
      <c r="AA1666" s="38"/>
      <c r="AB1666" s="38"/>
      <c r="AC1666" s="38"/>
      <c r="AD1666" s="38"/>
      <c r="AE1666" s="38"/>
      <c r="AR1666" s="228" t="s">
        <v>519</v>
      </c>
      <c r="AT1666" s="228" t="s">
        <v>1304</v>
      </c>
      <c r="AU1666" s="228" t="s">
        <v>86</v>
      </c>
      <c r="AY1666" s="17" t="s">
        <v>116</v>
      </c>
      <c r="BE1666" s="229">
        <f>IF(N1666="základní",J1666,0)</f>
        <v>0</v>
      </c>
      <c r="BF1666" s="229">
        <f>IF(N1666="snížená",J1666,0)</f>
        <v>0</v>
      </c>
      <c r="BG1666" s="229">
        <f>IF(N1666="zákl. přenesená",J1666,0)</f>
        <v>0</v>
      </c>
      <c r="BH1666" s="229">
        <f>IF(N1666="sníž. přenesená",J1666,0)</f>
        <v>0</v>
      </c>
      <c r="BI1666" s="229">
        <f>IF(N1666="nulová",J1666,0)</f>
        <v>0</v>
      </c>
      <c r="BJ1666" s="17" t="s">
        <v>81</v>
      </c>
      <c r="BK1666" s="229">
        <f>ROUND(I1666*H1666,2)</f>
        <v>0</v>
      </c>
      <c r="BL1666" s="17" t="s">
        <v>379</v>
      </c>
      <c r="BM1666" s="228" t="s">
        <v>2102</v>
      </c>
    </row>
    <row r="1667" s="2" customFormat="1" ht="37.8" customHeight="1">
      <c r="A1667" s="38"/>
      <c r="B1667" s="39"/>
      <c r="C1667" s="271" t="s">
        <v>2103</v>
      </c>
      <c r="D1667" s="271" t="s">
        <v>1304</v>
      </c>
      <c r="E1667" s="272" t="s">
        <v>2104</v>
      </c>
      <c r="F1667" s="273" t="s">
        <v>2105</v>
      </c>
      <c r="G1667" s="274" t="s">
        <v>1629</v>
      </c>
      <c r="H1667" s="275">
        <v>1</v>
      </c>
      <c r="I1667" s="276"/>
      <c r="J1667" s="277">
        <f>ROUND(I1667*H1667,2)</f>
        <v>0</v>
      </c>
      <c r="K1667" s="278"/>
      <c r="L1667" s="279"/>
      <c r="M1667" s="280" t="s">
        <v>1</v>
      </c>
      <c r="N1667" s="281" t="s">
        <v>41</v>
      </c>
      <c r="O1667" s="91"/>
      <c r="P1667" s="226">
        <f>O1667*H1667</f>
        <v>0</v>
      </c>
      <c r="Q1667" s="226">
        <v>0</v>
      </c>
      <c r="R1667" s="226">
        <f>Q1667*H1667</f>
        <v>0</v>
      </c>
      <c r="S1667" s="226">
        <v>0</v>
      </c>
      <c r="T1667" s="227">
        <f>S1667*H1667</f>
        <v>0</v>
      </c>
      <c r="U1667" s="38"/>
      <c r="V1667" s="38"/>
      <c r="W1667" s="38"/>
      <c r="X1667" s="38"/>
      <c r="Y1667" s="38"/>
      <c r="Z1667" s="38"/>
      <c r="AA1667" s="38"/>
      <c r="AB1667" s="38"/>
      <c r="AC1667" s="38"/>
      <c r="AD1667" s="38"/>
      <c r="AE1667" s="38"/>
      <c r="AR1667" s="228" t="s">
        <v>519</v>
      </c>
      <c r="AT1667" s="228" t="s">
        <v>1304</v>
      </c>
      <c r="AU1667" s="228" t="s">
        <v>86</v>
      </c>
      <c r="AY1667" s="17" t="s">
        <v>116</v>
      </c>
      <c r="BE1667" s="229">
        <f>IF(N1667="základní",J1667,0)</f>
        <v>0</v>
      </c>
      <c r="BF1667" s="229">
        <f>IF(N1667="snížená",J1667,0)</f>
        <v>0</v>
      </c>
      <c r="BG1667" s="229">
        <f>IF(N1667="zákl. přenesená",J1667,0)</f>
        <v>0</v>
      </c>
      <c r="BH1667" s="229">
        <f>IF(N1667="sníž. přenesená",J1667,0)</f>
        <v>0</v>
      </c>
      <c r="BI1667" s="229">
        <f>IF(N1667="nulová",J1667,0)</f>
        <v>0</v>
      </c>
      <c r="BJ1667" s="17" t="s">
        <v>81</v>
      </c>
      <c r="BK1667" s="229">
        <f>ROUND(I1667*H1667,2)</f>
        <v>0</v>
      </c>
      <c r="BL1667" s="17" t="s">
        <v>379</v>
      </c>
      <c r="BM1667" s="228" t="s">
        <v>2106</v>
      </c>
    </row>
    <row r="1668" s="2" customFormat="1" ht="24.15" customHeight="1">
      <c r="A1668" s="38"/>
      <c r="B1668" s="39"/>
      <c r="C1668" s="216" t="s">
        <v>2107</v>
      </c>
      <c r="D1668" s="216" t="s">
        <v>120</v>
      </c>
      <c r="E1668" s="217" t="s">
        <v>2108</v>
      </c>
      <c r="F1668" s="218" t="s">
        <v>2109</v>
      </c>
      <c r="G1668" s="219" t="s">
        <v>295</v>
      </c>
      <c r="H1668" s="220">
        <v>1</v>
      </c>
      <c r="I1668" s="221"/>
      <c r="J1668" s="222">
        <f>ROUND(I1668*H1668,2)</f>
        <v>0</v>
      </c>
      <c r="K1668" s="223"/>
      <c r="L1668" s="44"/>
      <c r="M1668" s="224" t="s">
        <v>1</v>
      </c>
      <c r="N1668" s="225" t="s">
        <v>41</v>
      </c>
      <c r="O1668" s="91"/>
      <c r="P1668" s="226">
        <f>O1668*H1668</f>
        <v>0</v>
      </c>
      <c r="Q1668" s="226">
        <v>0</v>
      </c>
      <c r="R1668" s="226">
        <f>Q1668*H1668</f>
        <v>0</v>
      </c>
      <c r="S1668" s="226">
        <v>0</v>
      </c>
      <c r="T1668" s="227">
        <f>S1668*H1668</f>
        <v>0</v>
      </c>
      <c r="U1668" s="38"/>
      <c r="V1668" s="38"/>
      <c r="W1668" s="38"/>
      <c r="X1668" s="38"/>
      <c r="Y1668" s="38"/>
      <c r="Z1668" s="38"/>
      <c r="AA1668" s="38"/>
      <c r="AB1668" s="38"/>
      <c r="AC1668" s="38"/>
      <c r="AD1668" s="38"/>
      <c r="AE1668" s="38"/>
      <c r="AR1668" s="228" t="s">
        <v>379</v>
      </c>
      <c r="AT1668" s="228" t="s">
        <v>120</v>
      </c>
      <c r="AU1668" s="228" t="s">
        <v>86</v>
      </c>
      <c r="AY1668" s="17" t="s">
        <v>116</v>
      </c>
      <c r="BE1668" s="229">
        <f>IF(N1668="základní",J1668,0)</f>
        <v>0</v>
      </c>
      <c r="BF1668" s="229">
        <f>IF(N1668="snížená",J1668,0)</f>
        <v>0</v>
      </c>
      <c r="BG1668" s="229">
        <f>IF(N1668="zákl. přenesená",J1668,0)</f>
        <v>0</v>
      </c>
      <c r="BH1668" s="229">
        <f>IF(N1668="sníž. přenesená",J1668,0)</f>
        <v>0</v>
      </c>
      <c r="BI1668" s="229">
        <f>IF(N1668="nulová",J1668,0)</f>
        <v>0</v>
      </c>
      <c r="BJ1668" s="17" t="s">
        <v>81</v>
      </c>
      <c r="BK1668" s="229">
        <f>ROUND(I1668*H1668,2)</f>
        <v>0</v>
      </c>
      <c r="BL1668" s="17" t="s">
        <v>379</v>
      </c>
      <c r="BM1668" s="228" t="s">
        <v>2110</v>
      </c>
    </row>
    <row r="1669" s="2" customFormat="1" ht="49.05" customHeight="1">
      <c r="A1669" s="38"/>
      <c r="B1669" s="39"/>
      <c r="C1669" s="271" t="s">
        <v>2111</v>
      </c>
      <c r="D1669" s="271" t="s">
        <v>1304</v>
      </c>
      <c r="E1669" s="272" t="s">
        <v>2112</v>
      </c>
      <c r="F1669" s="273" t="s">
        <v>2113</v>
      </c>
      <c r="G1669" s="274" t="s">
        <v>1629</v>
      </c>
      <c r="H1669" s="275">
        <v>1</v>
      </c>
      <c r="I1669" s="276"/>
      <c r="J1669" s="277">
        <f>ROUND(I1669*H1669,2)</f>
        <v>0</v>
      </c>
      <c r="K1669" s="278"/>
      <c r="L1669" s="279"/>
      <c r="M1669" s="280" t="s">
        <v>1</v>
      </c>
      <c r="N1669" s="281" t="s">
        <v>41</v>
      </c>
      <c r="O1669" s="91"/>
      <c r="P1669" s="226">
        <f>O1669*H1669</f>
        <v>0</v>
      </c>
      <c r="Q1669" s="226">
        <v>0</v>
      </c>
      <c r="R1669" s="226">
        <f>Q1669*H1669</f>
        <v>0</v>
      </c>
      <c r="S1669" s="226">
        <v>0</v>
      </c>
      <c r="T1669" s="227">
        <f>S1669*H1669</f>
        <v>0</v>
      </c>
      <c r="U1669" s="38"/>
      <c r="V1669" s="38"/>
      <c r="W1669" s="38"/>
      <c r="X1669" s="38"/>
      <c r="Y1669" s="38"/>
      <c r="Z1669" s="38"/>
      <c r="AA1669" s="38"/>
      <c r="AB1669" s="38"/>
      <c r="AC1669" s="38"/>
      <c r="AD1669" s="38"/>
      <c r="AE1669" s="38"/>
      <c r="AR1669" s="228" t="s">
        <v>519</v>
      </c>
      <c r="AT1669" s="228" t="s">
        <v>1304</v>
      </c>
      <c r="AU1669" s="228" t="s">
        <v>86</v>
      </c>
      <c r="AY1669" s="17" t="s">
        <v>116</v>
      </c>
      <c r="BE1669" s="229">
        <f>IF(N1669="základní",J1669,0)</f>
        <v>0</v>
      </c>
      <c r="BF1669" s="229">
        <f>IF(N1669="snížená",J1669,0)</f>
        <v>0</v>
      </c>
      <c r="BG1669" s="229">
        <f>IF(N1669="zákl. přenesená",J1669,0)</f>
        <v>0</v>
      </c>
      <c r="BH1669" s="229">
        <f>IF(N1669="sníž. přenesená",J1669,0)</f>
        <v>0</v>
      </c>
      <c r="BI1669" s="229">
        <f>IF(N1669="nulová",J1669,0)</f>
        <v>0</v>
      </c>
      <c r="BJ1669" s="17" t="s">
        <v>81</v>
      </c>
      <c r="BK1669" s="229">
        <f>ROUND(I1669*H1669,2)</f>
        <v>0</v>
      </c>
      <c r="BL1669" s="17" t="s">
        <v>379</v>
      </c>
      <c r="BM1669" s="228" t="s">
        <v>2114</v>
      </c>
    </row>
    <row r="1670" s="2" customFormat="1" ht="24.15" customHeight="1">
      <c r="A1670" s="38"/>
      <c r="B1670" s="39"/>
      <c r="C1670" s="216" t="s">
        <v>2115</v>
      </c>
      <c r="D1670" s="216" t="s">
        <v>120</v>
      </c>
      <c r="E1670" s="217" t="s">
        <v>2116</v>
      </c>
      <c r="F1670" s="218" t="s">
        <v>2117</v>
      </c>
      <c r="G1670" s="219" t="s">
        <v>295</v>
      </c>
      <c r="H1670" s="220">
        <v>4</v>
      </c>
      <c r="I1670" s="221"/>
      <c r="J1670" s="222">
        <f>ROUND(I1670*H1670,2)</f>
        <v>0</v>
      </c>
      <c r="K1670" s="223"/>
      <c r="L1670" s="44"/>
      <c r="M1670" s="224" t="s">
        <v>1</v>
      </c>
      <c r="N1670" s="225" t="s">
        <v>41</v>
      </c>
      <c r="O1670" s="91"/>
      <c r="P1670" s="226">
        <f>O1670*H1670</f>
        <v>0</v>
      </c>
      <c r="Q1670" s="226">
        <v>0</v>
      </c>
      <c r="R1670" s="226">
        <f>Q1670*H1670</f>
        <v>0</v>
      </c>
      <c r="S1670" s="226">
        <v>0</v>
      </c>
      <c r="T1670" s="227">
        <f>S1670*H1670</f>
        <v>0</v>
      </c>
      <c r="U1670" s="38"/>
      <c r="V1670" s="38"/>
      <c r="W1670" s="38"/>
      <c r="X1670" s="38"/>
      <c r="Y1670" s="38"/>
      <c r="Z1670" s="38"/>
      <c r="AA1670" s="38"/>
      <c r="AB1670" s="38"/>
      <c r="AC1670" s="38"/>
      <c r="AD1670" s="38"/>
      <c r="AE1670" s="38"/>
      <c r="AR1670" s="228" t="s">
        <v>379</v>
      </c>
      <c r="AT1670" s="228" t="s">
        <v>120</v>
      </c>
      <c r="AU1670" s="228" t="s">
        <v>86</v>
      </c>
      <c r="AY1670" s="17" t="s">
        <v>116</v>
      </c>
      <c r="BE1670" s="229">
        <f>IF(N1670="základní",J1670,0)</f>
        <v>0</v>
      </c>
      <c r="BF1670" s="229">
        <f>IF(N1670="snížená",J1670,0)</f>
        <v>0</v>
      </c>
      <c r="BG1670" s="229">
        <f>IF(N1670="zákl. přenesená",J1670,0)</f>
        <v>0</v>
      </c>
      <c r="BH1670" s="229">
        <f>IF(N1670="sníž. přenesená",J1670,0)</f>
        <v>0</v>
      </c>
      <c r="BI1670" s="229">
        <f>IF(N1670="nulová",J1670,0)</f>
        <v>0</v>
      </c>
      <c r="BJ1670" s="17" t="s">
        <v>81</v>
      </c>
      <c r="BK1670" s="229">
        <f>ROUND(I1670*H1670,2)</f>
        <v>0</v>
      </c>
      <c r="BL1670" s="17" t="s">
        <v>379</v>
      </c>
      <c r="BM1670" s="228" t="s">
        <v>2118</v>
      </c>
    </row>
    <row r="1671" s="2" customFormat="1" ht="49.05" customHeight="1">
      <c r="A1671" s="38"/>
      <c r="B1671" s="39"/>
      <c r="C1671" s="271" t="s">
        <v>2119</v>
      </c>
      <c r="D1671" s="271" t="s">
        <v>1304</v>
      </c>
      <c r="E1671" s="272" t="s">
        <v>2120</v>
      </c>
      <c r="F1671" s="273" t="s">
        <v>2121</v>
      </c>
      <c r="G1671" s="274" t="s">
        <v>1629</v>
      </c>
      <c r="H1671" s="275">
        <v>3</v>
      </c>
      <c r="I1671" s="276"/>
      <c r="J1671" s="277">
        <f>ROUND(I1671*H1671,2)</f>
        <v>0</v>
      </c>
      <c r="K1671" s="278"/>
      <c r="L1671" s="279"/>
      <c r="M1671" s="280" t="s">
        <v>1</v>
      </c>
      <c r="N1671" s="281" t="s">
        <v>41</v>
      </c>
      <c r="O1671" s="91"/>
      <c r="P1671" s="226">
        <f>O1671*H1671</f>
        <v>0</v>
      </c>
      <c r="Q1671" s="226">
        <v>0</v>
      </c>
      <c r="R1671" s="226">
        <f>Q1671*H1671</f>
        <v>0</v>
      </c>
      <c r="S1671" s="226">
        <v>0</v>
      </c>
      <c r="T1671" s="227">
        <f>S1671*H1671</f>
        <v>0</v>
      </c>
      <c r="U1671" s="38"/>
      <c r="V1671" s="38"/>
      <c r="W1671" s="38"/>
      <c r="X1671" s="38"/>
      <c r="Y1671" s="38"/>
      <c r="Z1671" s="38"/>
      <c r="AA1671" s="38"/>
      <c r="AB1671" s="38"/>
      <c r="AC1671" s="38"/>
      <c r="AD1671" s="38"/>
      <c r="AE1671" s="38"/>
      <c r="AR1671" s="228" t="s">
        <v>519</v>
      </c>
      <c r="AT1671" s="228" t="s">
        <v>1304</v>
      </c>
      <c r="AU1671" s="228" t="s">
        <v>86</v>
      </c>
      <c r="AY1671" s="17" t="s">
        <v>116</v>
      </c>
      <c r="BE1671" s="229">
        <f>IF(N1671="základní",J1671,0)</f>
        <v>0</v>
      </c>
      <c r="BF1671" s="229">
        <f>IF(N1671="snížená",J1671,0)</f>
        <v>0</v>
      </c>
      <c r="BG1671" s="229">
        <f>IF(N1671="zákl. přenesená",J1671,0)</f>
        <v>0</v>
      </c>
      <c r="BH1671" s="229">
        <f>IF(N1671="sníž. přenesená",J1671,0)</f>
        <v>0</v>
      </c>
      <c r="BI1671" s="229">
        <f>IF(N1671="nulová",J1671,0)</f>
        <v>0</v>
      </c>
      <c r="BJ1671" s="17" t="s">
        <v>81</v>
      </c>
      <c r="BK1671" s="229">
        <f>ROUND(I1671*H1671,2)</f>
        <v>0</v>
      </c>
      <c r="BL1671" s="17" t="s">
        <v>379</v>
      </c>
      <c r="BM1671" s="228" t="s">
        <v>2122</v>
      </c>
    </row>
    <row r="1672" s="2" customFormat="1" ht="49.05" customHeight="1">
      <c r="A1672" s="38"/>
      <c r="B1672" s="39"/>
      <c r="C1672" s="271" t="s">
        <v>2123</v>
      </c>
      <c r="D1672" s="271" t="s">
        <v>1304</v>
      </c>
      <c r="E1672" s="272" t="s">
        <v>2124</v>
      </c>
      <c r="F1672" s="273" t="s">
        <v>2125</v>
      </c>
      <c r="G1672" s="274" t="s">
        <v>1629</v>
      </c>
      <c r="H1672" s="275">
        <v>1</v>
      </c>
      <c r="I1672" s="276"/>
      <c r="J1672" s="277">
        <f>ROUND(I1672*H1672,2)</f>
        <v>0</v>
      </c>
      <c r="K1672" s="278"/>
      <c r="L1672" s="279"/>
      <c r="M1672" s="280" t="s">
        <v>1</v>
      </c>
      <c r="N1672" s="281" t="s">
        <v>41</v>
      </c>
      <c r="O1672" s="91"/>
      <c r="P1672" s="226">
        <f>O1672*H1672</f>
        <v>0</v>
      </c>
      <c r="Q1672" s="226">
        <v>0</v>
      </c>
      <c r="R1672" s="226">
        <f>Q1672*H1672</f>
        <v>0</v>
      </c>
      <c r="S1672" s="226">
        <v>0</v>
      </c>
      <c r="T1672" s="227">
        <f>S1672*H1672</f>
        <v>0</v>
      </c>
      <c r="U1672" s="38"/>
      <c r="V1672" s="38"/>
      <c r="W1672" s="38"/>
      <c r="X1672" s="38"/>
      <c r="Y1672" s="38"/>
      <c r="Z1672" s="38"/>
      <c r="AA1672" s="38"/>
      <c r="AB1672" s="38"/>
      <c r="AC1672" s="38"/>
      <c r="AD1672" s="38"/>
      <c r="AE1672" s="38"/>
      <c r="AR1672" s="228" t="s">
        <v>519</v>
      </c>
      <c r="AT1672" s="228" t="s">
        <v>1304</v>
      </c>
      <c r="AU1672" s="228" t="s">
        <v>86</v>
      </c>
      <c r="AY1672" s="17" t="s">
        <v>116</v>
      </c>
      <c r="BE1672" s="229">
        <f>IF(N1672="základní",J1672,0)</f>
        <v>0</v>
      </c>
      <c r="BF1672" s="229">
        <f>IF(N1672="snížená",J1672,0)</f>
        <v>0</v>
      </c>
      <c r="BG1672" s="229">
        <f>IF(N1672="zákl. přenesená",J1672,0)</f>
        <v>0</v>
      </c>
      <c r="BH1672" s="229">
        <f>IF(N1672="sníž. přenesená",J1672,0)</f>
        <v>0</v>
      </c>
      <c r="BI1672" s="229">
        <f>IF(N1672="nulová",J1672,0)</f>
        <v>0</v>
      </c>
      <c r="BJ1672" s="17" t="s">
        <v>81</v>
      </c>
      <c r="BK1672" s="229">
        <f>ROUND(I1672*H1672,2)</f>
        <v>0</v>
      </c>
      <c r="BL1672" s="17" t="s">
        <v>379</v>
      </c>
      <c r="BM1672" s="228" t="s">
        <v>2126</v>
      </c>
    </row>
    <row r="1673" s="2" customFormat="1" ht="24.15" customHeight="1">
      <c r="A1673" s="38"/>
      <c r="B1673" s="39"/>
      <c r="C1673" s="216" t="s">
        <v>2127</v>
      </c>
      <c r="D1673" s="216" t="s">
        <v>120</v>
      </c>
      <c r="E1673" s="217" t="s">
        <v>2128</v>
      </c>
      <c r="F1673" s="218" t="s">
        <v>2129</v>
      </c>
      <c r="G1673" s="219" t="s">
        <v>295</v>
      </c>
      <c r="H1673" s="220">
        <v>4</v>
      </c>
      <c r="I1673" s="221"/>
      <c r="J1673" s="222">
        <f>ROUND(I1673*H1673,2)</f>
        <v>0</v>
      </c>
      <c r="K1673" s="223"/>
      <c r="L1673" s="44"/>
      <c r="M1673" s="224" t="s">
        <v>1</v>
      </c>
      <c r="N1673" s="225" t="s">
        <v>41</v>
      </c>
      <c r="O1673" s="91"/>
      <c r="P1673" s="226">
        <f>O1673*H1673</f>
        <v>0</v>
      </c>
      <c r="Q1673" s="226">
        <v>0</v>
      </c>
      <c r="R1673" s="226">
        <f>Q1673*H1673</f>
        <v>0</v>
      </c>
      <c r="S1673" s="226">
        <v>0</v>
      </c>
      <c r="T1673" s="227">
        <f>S1673*H1673</f>
        <v>0</v>
      </c>
      <c r="U1673" s="38"/>
      <c r="V1673" s="38"/>
      <c r="W1673" s="38"/>
      <c r="X1673" s="38"/>
      <c r="Y1673" s="38"/>
      <c r="Z1673" s="38"/>
      <c r="AA1673" s="38"/>
      <c r="AB1673" s="38"/>
      <c r="AC1673" s="38"/>
      <c r="AD1673" s="38"/>
      <c r="AE1673" s="38"/>
      <c r="AR1673" s="228" t="s">
        <v>379</v>
      </c>
      <c r="AT1673" s="228" t="s">
        <v>120</v>
      </c>
      <c r="AU1673" s="228" t="s">
        <v>86</v>
      </c>
      <c r="AY1673" s="17" t="s">
        <v>116</v>
      </c>
      <c r="BE1673" s="229">
        <f>IF(N1673="základní",J1673,0)</f>
        <v>0</v>
      </c>
      <c r="BF1673" s="229">
        <f>IF(N1673="snížená",J1673,0)</f>
        <v>0</v>
      </c>
      <c r="BG1673" s="229">
        <f>IF(N1673="zákl. přenesená",J1673,0)</f>
        <v>0</v>
      </c>
      <c r="BH1673" s="229">
        <f>IF(N1673="sníž. přenesená",J1673,0)</f>
        <v>0</v>
      </c>
      <c r="BI1673" s="229">
        <f>IF(N1673="nulová",J1673,0)</f>
        <v>0</v>
      </c>
      <c r="BJ1673" s="17" t="s">
        <v>81</v>
      </c>
      <c r="BK1673" s="229">
        <f>ROUND(I1673*H1673,2)</f>
        <v>0</v>
      </c>
      <c r="BL1673" s="17" t="s">
        <v>379</v>
      </c>
      <c r="BM1673" s="228" t="s">
        <v>2130</v>
      </c>
    </row>
    <row r="1674" s="2" customFormat="1" ht="24.15" customHeight="1">
      <c r="A1674" s="38"/>
      <c r="B1674" s="39"/>
      <c r="C1674" s="271" t="s">
        <v>2131</v>
      </c>
      <c r="D1674" s="271" t="s">
        <v>1304</v>
      </c>
      <c r="E1674" s="272" t="s">
        <v>2132</v>
      </c>
      <c r="F1674" s="273" t="s">
        <v>2133</v>
      </c>
      <c r="G1674" s="274" t="s">
        <v>1629</v>
      </c>
      <c r="H1674" s="275">
        <v>4</v>
      </c>
      <c r="I1674" s="276"/>
      <c r="J1674" s="277">
        <f>ROUND(I1674*H1674,2)</f>
        <v>0</v>
      </c>
      <c r="K1674" s="278"/>
      <c r="L1674" s="279"/>
      <c r="M1674" s="280" t="s">
        <v>1</v>
      </c>
      <c r="N1674" s="281" t="s">
        <v>41</v>
      </c>
      <c r="O1674" s="91"/>
      <c r="P1674" s="226">
        <f>O1674*H1674</f>
        <v>0</v>
      </c>
      <c r="Q1674" s="226">
        <v>0</v>
      </c>
      <c r="R1674" s="226">
        <f>Q1674*H1674</f>
        <v>0</v>
      </c>
      <c r="S1674" s="226">
        <v>0</v>
      </c>
      <c r="T1674" s="227">
        <f>S1674*H1674</f>
        <v>0</v>
      </c>
      <c r="U1674" s="38"/>
      <c r="V1674" s="38"/>
      <c r="W1674" s="38"/>
      <c r="X1674" s="38"/>
      <c r="Y1674" s="38"/>
      <c r="Z1674" s="38"/>
      <c r="AA1674" s="38"/>
      <c r="AB1674" s="38"/>
      <c r="AC1674" s="38"/>
      <c r="AD1674" s="38"/>
      <c r="AE1674" s="38"/>
      <c r="AR1674" s="228" t="s">
        <v>519</v>
      </c>
      <c r="AT1674" s="228" t="s">
        <v>1304</v>
      </c>
      <c r="AU1674" s="228" t="s">
        <v>86</v>
      </c>
      <c r="AY1674" s="17" t="s">
        <v>116</v>
      </c>
      <c r="BE1674" s="229">
        <f>IF(N1674="základní",J1674,0)</f>
        <v>0</v>
      </c>
      <c r="BF1674" s="229">
        <f>IF(N1674="snížená",J1674,0)</f>
        <v>0</v>
      </c>
      <c r="BG1674" s="229">
        <f>IF(N1674="zákl. přenesená",J1674,0)</f>
        <v>0</v>
      </c>
      <c r="BH1674" s="229">
        <f>IF(N1674="sníž. přenesená",J1674,0)</f>
        <v>0</v>
      </c>
      <c r="BI1674" s="229">
        <f>IF(N1674="nulová",J1674,0)</f>
        <v>0</v>
      </c>
      <c r="BJ1674" s="17" t="s">
        <v>81</v>
      </c>
      <c r="BK1674" s="229">
        <f>ROUND(I1674*H1674,2)</f>
        <v>0</v>
      </c>
      <c r="BL1674" s="17" t="s">
        <v>379</v>
      </c>
      <c r="BM1674" s="228" t="s">
        <v>2134</v>
      </c>
    </row>
    <row r="1675" s="2" customFormat="1" ht="24.15" customHeight="1">
      <c r="A1675" s="38"/>
      <c r="B1675" s="39"/>
      <c r="C1675" s="216" t="s">
        <v>2135</v>
      </c>
      <c r="D1675" s="216" t="s">
        <v>120</v>
      </c>
      <c r="E1675" s="217" t="s">
        <v>2136</v>
      </c>
      <c r="F1675" s="218" t="s">
        <v>2137</v>
      </c>
      <c r="G1675" s="219" t="s">
        <v>295</v>
      </c>
      <c r="H1675" s="220">
        <v>31</v>
      </c>
      <c r="I1675" s="221"/>
      <c r="J1675" s="222">
        <f>ROUND(I1675*H1675,2)</f>
        <v>0</v>
      </c>
      <c r="K1675" s="223"/>
      <c r="L1675" s="44"/>
      <c r="M1675" s="224" t="s">
        <v>1</v>
      </c>
      <c r="N1675" s="225" t="s">
        <v>41</v>
      </c>
      <c r="O1675" s="91"/>
      <c r="P1675" s="226">
        <f>O1675*H1675</f>
        <v>0</v>
      </c>
      <c r="Q1675" s="226">
        <v>0.00046999999999999999</v>
      </c>
      <c r="R1675" s="226">
        <f>Q1675*H1675</f>
        <v>0.01457</v>
      </c>
      <c r="S1675" s="226">
        <v>0</v>
      </c>
      <c r="T1675" s="227">
        <f>S1675*H1675</f>
        <v>0</v>
      </c>
      <c r="U1675" s="38"/>
      <c r="V1675" s="38"/>
      <c r="W1675" s="38"/>
      <c r="X1675" s="38"/>
      <c r="Y1675" s="38"/>
      <c r="Z1675" s="38"/>
      <c r="AA1675" s="38"/>
      <c r="AB1675" s="38"/>
      <c r="AC1675" s="38"/>
      <c r="AD1675" s="38"/>
      <c r="AE1675" s="38"/>
      <c r="AR1675" s="228" t="s">
        <v>379</v>
      </c>
      <c r="AT1675" s="228" t="s">
        <v>120</v>
      </c>
      <c r="AU1675" s="228" t="s">
        <v>86</v>
      </c>
      <c r="AY1675" s="17" t="s">
        <v>116</v>
      </c>
      <c r="BE1675" s="229">
        <f>IF(N1675="základní",J1675,0)</f>
        <v>0</v>
      </c>
      <c r="BF1675" s="229">
        <f>IF(N1675="snížená",J1675,0)</f>
        <v>0</v>
      </c>
      <c r="BG1675" s="229">
        <f>IF(N1675="zákl. přenesená",J1675,0)</f>
        <v>0</v>
      </c>
      <c r="BH1675" s="229">
        <f>IF(N1675="sníž. přenesená",J1675,0)</f>
        <v>0</v>
      </c>
      <c r="BI1675" s="229">
        <f>IF(N1675="nulová",J1675,0)</f>
        <v>0</v>
      </c>
      <c r="BJ1675" s="17" t="s">
        <v>81</v>
      </c>
      <c r="BK1675" s="229">
        <f>ROUND(I1675*H1675,2)</f>
        <v>0</v>
      </c>
      <c r="BL1675" s="17" t="s">
        <v>379</v>
      </c>
      <c r="BM1675" s="228" t="s">
        <v>2138</v>
      </c>
    </row>
    <row r="1676" s="2" customFormat="1" ht="24.15" customHeight="1">
      <c r="A1676" s="38"/>
      <c r="B1676" s="39"/>
      <c r="C1676" s="271" t="s">
        <v>2139</v>
      </c>
      <c r="D1676" s="271" t="s">
        <v>1304</v>
      </c>
      <c r="E1676" s="272" t="s">
        <v>2140</v>
      </c>
      <c r="F1676" s="273" t="s">
        <v>2141</v>
      </c>
      <c r="G1676" s="274" t="s">
        <v>1629</v>
      </c>
      <c r="H1676" s="275">
        <v>31</v>
      </c>
      <c r="I1676" s="276"/>
      <c r="J1676" s="277">
        <f>ROUND(I1676*H1676,2)</f>
        <v>0</v>
      </c>
      <c r="K1676" s="278"/>
      <c r="L1676" s="279"/>
      <c r="M1676" s="280" t="s">
        <v>1</v>
      </c>
      <c r="N1676" s="281" t="s">
        <v>41</v>
      </c>
      <c r="O1676" s="91"/>
      <c r="P1676" s="226">
        <f>O1676*H1676</f>
        <v>0</v>
      </c>
      <c r="Q1676" s="226">
        <v>0</v>
      </c>
      <c r="R1676" s="226">
        <f>Q1676*H1676</f>
        <v>0</v>
      </c>
      <c r="S1676" s="226">
        <v>0</v>
      </c>
      <c r="T1676" s="227">
        <f>S1676*H1676</f>
        <v>0</v>
      </c>
      <c r="U1676" s="38"/>
      <c r="V1676" s="38"/>
      <c r="W1676" s="38"/>
      <c r="X1676" s="38"/>
      <c r="Y1676" s="38"/>
      <c r="Z1676" s="38"/>
      <c r="AA1676" s="38"/>
      <c r="AB1676" s="38"/>
      <c r="AC1676" s="38"/>
      <c r="AD1676" s="38"/>
      <c r="AE1676" s="38"/>
      <c r="AR1676" s="228" t="s">
        <v>519</v>
      </c>
      <c r="AT1676" s="228" t="s">
        <v>1304</v>
      </c>
      <c r="AU1676" s="228" t="s">
        <v>86</v>
      </c>
      <c r="AY1676" s="17" t="s">
        <v>116</v>
      </c>
      <c r="BE1676" s="229">
        <f>IF(N1676="základní",J1676,0)</f>
        <v>0</v>
      </c>
      <c r="BF1676" s="229">
        <f>IF(N1676="snížená",J1676,0)</f>
        <v>0</v>
      </c>
      <c r="BG1676" s="229">
        <f>IF(N1676="zákl. přenesená",J1676,0)</f>
        <v>0</v>
      </c>
      <c r="BH1676" s="229">
        <f>IF(N1676="sníž. přenesená",J1676,0)</f>
        <v>0</v>
      </c>
      <c r="BI1676" s="229">
        <f>IF(N1676="nulová",J1676,0)</f>
        <v>0</v>
      </c>
      <c r="BJ1676" s="17" t="s">
        <v>81</v>
      </c>
      <c r="BK1676" s="229">
        <f>ROUND(I1676*H1676,2)</f>
        <v>0</v>
      </c>
      <c r="BL1676" s="17" t="s">
        <v>379</v>
      </c>
      <c r="BM1676" s="228" t="s">
        <v>2142</v>
      </c>
    </row>
    <row r="1677" s="2" customFormat="1" ht="24.15" customHeight="1">
      <c r="A1677" s="38"/>
      <c r="B1677" s="39"/>
      <c r="C1677" s="216" t="s">
        <v>2143</v>
      </c>
      <c r="D1677" s="216" t="s">
        <v>120</v>
      </c>
      <c r="E1677" s="217" t="s">
        <v>2144</v>
      </c>
      <c r="F1677" s="218" t="s">
        <v>2145</v>
      </c>
      <c r="G1677" s="219" t="s">
        <v>295</v>
      </c>
      <c r="H1677" s="220">
        <v>11</v>
      </c>
      <c r="I1677" s="221"/>
      <c r="J1677" s="222">
        <f>ROUND(I1677*H1677,2)</f>
        <v>0</v>
      </c>
      <c r="K1677" s="223"/>
      <c r="L1677" s="44"/>
      <c r="M1677" s="224" t="s">
        <v>1</v>
      </c>
      <c r="N1677" s="225" t="s">
        <v>41</v>
      </c>
      <c r="O1677" s="91"/>
      <c r="P1677" s="226">
        <f>O1677*H1677</f>
        <v>0</v>
      </c>
      <c r="Q1677" s="226">
        <v>0.00040000000000000002</v>
      </c>
      <c r="R1677" s="226">
        <f>Q1677*H1677</f>
        <v>0.0044000000000000003</v>
      </c>
      <c r="S1677" s="226">
        <v>0</v>
      </c>
      <c r="T1677" s="227">
        <f>S1677*H1677</f>
        <v>0</v>
      </c>
      <c r="U1677" s="38"/>
      <c r="V1677" s="38"/>
      <c r="W1677" s="38"/>
      <c r="X1677" s="38"/>
      <c r="Y1677" s="38"/>
      <c r="Z1677" s="38"/>
      <c r="AA1677" s="38"/>
      <c r="AB1677" s="38"/>
      <c r="AC1677" s="38"/>
      <c r="AD1677" s="38"/>
      <c r="AE1677" s="38"/>
      <c r="AR1677" s="228" t="s">
        <v>379</v>
      </c>
      <c r="AT1677" s="228" t="s">
        <v>120</v>
      </c>
      <c r="AU1677" s="228" t="s">
        <v>86</v>
      </c>
      <c r="AY1677" s="17" t="s">
        <v>116</v>
      </c>
      <c r="BE1677" s="229">
        <f>IF(N1677="základní",J1677,0)</f>
        <v>0</v>
      </c>
      <c r="BF1677" s="229">
        <f>IF(N1677="snížená",J1677,0)</f>
        <v>0</v>
      </c>
      <c r="BG1677" s="229">
        <f>IF(N1677="zákl. přenesená",J1677,0)</f>
        <v>0</v>
      </c>
      <c r="BH1677" s="229">
        <f>IF(N1677="sníž. přenesená",J1677,0)</f>
        <v>0</v>
      </c>
      <c r="BI1677" s="229">
        <f>IF(N1677="nulová",J1677,0)</f>
        <v>0</v>
      </c>
      <c r="BJ1677" s="17" t="s">
        <v>81</v>
      </c>
      <c r="BK1677" s="229">
        <f>ROUND(I1677*H1677,2)</f>
        <v>0</v>
      </c>
      <c r="BL1677" s="17" t="s">
        <v>379</v>
      </c>
      <c r="BM1677" s="228" t="s">
        <v>2146</v>
      </c>
    </row>
    <row r="1678" s="2" customFormat="1" ht="37.8" customHeight="1">
      <c r="A1678" s="38"/>
      <c r="B1678" s="39"/>
      <c r="C1678" s="271" t="s">
        <v>2147</v>
      </c>
      <c r="D1678" s="271" t="s">
        <v>1304</v>
      </c>
      <c r="E1678" s="272" t="s">
        <v>2148</v>
      </c>
      <c r="F1678" s="273" t="s">
        <v>2149</v>
      </c>
      <c r="G1678" s="274" t="s">
        <v>1629</v>
      </c>
      <c r="H1678" s="275">
        <v>11</v>
      </c>
      <c r="I1678" s="276"/>
      <c r="J1678" s="277">
        <f>ROUND(I1678*H1678,2)</f>
        <v>0</v>
      </c>
      <c r="K1678" s="278"/>
      <c r="L1678" s="279"/>
      <c r="M1678" s="280" t="s">
        <v>1</v>
      </c>
      <c r="N1678" s="281" t="s">
        <v>41</v>
      </c>
      <c r="O1678" s="91"/>
      <c r="P1678" s="226">
        <f>O1678*H1678</f>
        <v>0</v>
      </c>
      <c r="Q1678" s="226">
        <v>0</v>
      </c>
      <c r="R1678" s="226">
        <f>Q1678*H1678</f>
        <v>0</v>
      </c>
      <c r="S1678" s="226">
        <v>0</v>
      </c>
      <c r="T1678" s="227">
        <f>S1678*H1678</f>
        <v>0</v>
      </c>
      <c r="U1678" s="38"/>
      <c r="V1678" s="38"/>
      <c r="W1678" s="38"/>
      <c r="X1678" s="38"/>
      <c r="Y1678" s="38"/>
      <c r="Z1678" s="38"/>
      <c r="AA1678" s="38"/>
      <c r="AB1678" s="38"/>
      <c r="AC1678" s="38"/>
      <c r="AD1678" s="38"/>
      <c r="AE1678" s="38"/>
      <c r="AR1678" s="228" t="s">
        <v>519</v>
      </c>
      <c r="AT1678" s="228" t="s">
        <v>1304</v>
      </c>
      <c r="AU1678" s="228" t="s">
        <v>86</v>
      </c>
      <c r="AY1678" s="17" t="s">
        <v>116</v>
      </c>
      <c r="BE1678" s="229">
        <f>IF(N1678="základní",J1678,0)</f>
        <v>0</v>
      </c>
      <c r="BF1678" s="229">
        <f>IF(N1678="snížená",J1678,0)</f>
        <v>0</v>
      </c>
      <c r="BG1678" s="229">
        <f>IF(N1678="zákl. přenesená",J1678,0)</f>
        <v>0</v>
      </c>
      <c r="BH1678" s="229">
        <f>IF(N1678="sníž. přenesená",J1678,0)</f>
        <v>0</v>
      </c>
      <c r="BI1678" s="229">
        <f>IF(N1678="nulová",J1678,0)</f>
        <v>0</v>
      </c>
      <c r="BJ1678" s="17" t="s">
        <v>81</v>
      </c>
      <c r="BK1678" s="229">
        <f>ROUND(I1678*H1678,2)</f>
        <v>0</v>
      </c>
      <c r="BL1678" s="17" t="s">
        <v>379</v>
      </c>
      <c r="BM1678" s="228" t="s">
        <v>2150</v>
      </c>
    </row>
    <row r="1679" s="2" customFormat="1" ht="24.15" customHeight="1">
      <c r="A1679" s="38"/>
      <c r="B1679" s="39"/>
      <c r="C1679" s="216" t="s">
        <v>2151</v>
      </c>
      <c r="D1679" s="216" t="s">
        <v>120</v>
      </c>
      <c r="E1679" s="217" t="s">
        <v>2152</v>
      </c>
      <c r="F1679" s="218" t="s">
        <v>2153</v>
      </c>
      <c r="G1679" s="219" t="s">
        <v>295</v>
      </c>
      <c r="H1679" s="220">
        <v>4</v>
      </c>
      <c r="I1679" s="221"/>
      <c r="J1679" s="222">
        <f>ROUND(I1679*H1679,2)</f>
        <v>0</v>
      </c>
      <c r="K1679" s="223"/>
      <c r="L1679" s="44"/>
      <c r="M1679" s="224" t="s">
        <v>1</v>
      </c>
      <c r="N1679" s="225" t="s">
        <v>41</v>
      </c>
      <c r="O1679" s="91"/>
      <c r="P1679" s="226">
        <f>O1679*H1679</f>
        <v>0</v>
      </c>
      <c r="Q1679" s="226">
        <v>0.00040999999999999999</v>
      </c>
      <c r="R1679" s="226">
        <f>Q1679*H1679</f>
        <v>0.00164</v>
      </c>
      <c r="S1679" s="226">
        <v>0</v>
      </c>
      <c r="T1679" s="227">
        <f>S1679*H1679</f>
        <v>0</v>
      </c>
      <c r="U1679" s="38"/>
      <c r="V1679" s="38"/>
      <c r="W1679" s="38"/>
      <c r="X1679" s="38"/>
      <c r="Y1679" s="38"/>
      <c r="Z1679" s="38"/>
      <c r="AA1679" s="38"/>
      <c r="AB1679" s="38"/>
      <c r="AC1679" s="38"/>
      <c r="AD1679" s="38"/>
      <c r="AE1679" s="38"/>
      <c r="AR1679" s="228" t="s">
        <v>379</v>
      </c>
      <c r="AT1679" s="228" t="s">
        <v>120</v>
      </c>
      <c r="AU1679" s="228" t="s">
        <v>86</v>
      </c>
      <c r="AY1679" s="17" t="s">
        <v>116</v>
      </c>
      <c r="BE1679" s="229">
        <f>IF(N1679="základní",J1679,0)</f>
        <v>0</v>
      </c>
      <c r="BF1679" s="229">
        <f>IF(N1679="snížená",J1679,0)</f>
        <v>0</v>
      </c>
      <c r="BG1679" s="229">
        <f>IF(N1679="zákl. přenesená",J1679,0)</f>
        <v>0</v>
      </c>
      <c r="BH1679" s="229">
        <f>IF(N1679="sníž. přenesená",J1679,0)</f>
        <v>0</v>
      </c>
      <c r="BI1679" s="229">
        <f>IF(N1679="nulová",J1679,0)</f>
        <v>0</v>
      </c>
      <c r="BJ1679" s="17" t="s">
        <v>81</v>
      </c>
      <c r="BK1679" s="229">
        <f>ROUND(I1679*H1679,2)</f>
        <v>0</v>
      </c>
      <c r="BL1679" s="17" t="s">
        <v>379</v>
      </c>
      <c r="BM1679" s="228" t="s">
        <v>2154</v>
      </c>
    </row>
    <row r="1680" s="2" customFormat="1" ht="37.8" customHeight="1">
      <c r="A1680" s="38"/>
      <c r="B1680" s="39"/>
      <c r="C1680" s="271" t="s">
        <v>2155</v>
      </c>
      <c r="D1680" s="271" t="s">
        <v>1304</v>
      </c>
      <c r="E1680" s="272" t="s">
        <v>2156</v>
      </c>
      <c r="F1680" s="273" t="s">
        <v>2157</v>
      </c>
      <c r="G1680" s="274" t="s">
        <v>1629</v>
      </c>
      <c r="H1680" s="275">
        <v>4</v>
      </c>
      <c r="I1680" s="276"/>
      <c r="J1680" s="277">
        <f>ROUND(I1680*H1680,2)</f>
        <v>0</v>
      </c>
      <c r="K1680" s="278"/>
      <c r="L1680" s="279"/>
      <c r="M1680" s="280" t="s">
        <v>1</v>
      </c>
      <c r="N1680" s="281" t="s">
        <v>41</v>
      </c>
      <c r="O1680" s="91"/>
      <c r="P1680" s="226">
        <f>O1680*H1680</f>
        <v>0</v>
      </c>
      <c r="Q1680" s="226">
        <v>0</v>
      </c>
      <c r="R1680" s="226">
        <f>Q1680*H1680</f>
        <v>0</v>
      </c>
      <c r="S1680" s="226">
        <v>0</v>
      </c>
      <c r="T1680" s="227">
        <f>S1680*H1680</f>
        <v>0</v>
      </c>
      <c r="U1680" s="38"/>
      <c r="V1680" s="38"/>
      <c r="W1680" s="38"/>
      <c r="X1680" s="38"/>
      <c r="Y1680" s="38"/>
      <c r="Z1680" s="38"/>
      <c r="AA1680" s="38"/>
      <c r="AB1680" s="38"/>
      <c r="AC1680" s="38"/>
      <c r="AD1680" s="38"/>
      <c r="AE1680" s="38"/>
      <c r="AR1680" s="228" t="s">
        <v>519</v>
      </c>
      <c r="AT1680" s="228" t="s">
        <v>1304</v>
      </c>
      <c r="AU1680" s="228" t="s">
        <v>86</v>
      </c>
      <c r="AY1680" s="17" t="s">
        <v>116</v>
      </c>
      <c r="BE1680" s="229">
        <f>IF(N1680="základní",J1680,0)</f>
        <v>0</v>
      </c>
      <c r="BF1680" s="229">
        <f>IF(N1680="snížená",J1680,0)</f>
        <v>0</v>
      </c>
      <c r="BG1680" s="229">
        <f>IF(N1680="zákl. přenesená",J1680,0)</f>
        <v>0</v>
      </c>
      <c r="BH1680" s="229">
        <f>IF(N1680="sníž. přenesená",J1680,0)</f>
        <v>0</v>
      </c>
      <c r="BI1680" s="229">
        <f>IF(N1680="nulová",J1680,0)</f>
        <v>0</v>
      </c>
      <c r="BJ1680" s="17" t="s">
        <v>81</v>
      </c>
      <c r="BK1680" s="229">
        <f>ROUND(I1680*H1680,2)</f>
        <v>0</v>
      </c>
      <c r="BL1680" s="17" t="s">
        <v>379</v>
      </c>
      <c r="BM1680" s="228" t="s">
        <v>2158</v>
      </c>
    </row>
    <row r="1681" s="2" customFormat="1" ht="24.15" customHeight="1">
      <c r="A1681" s="38"/>
      <c r="B1681" s="39"/>
      <c r="C1681" s="216" t="s">
        <v>2159</v>
      </c>
      <c r="D1681" s="216" t="s">
        <v>120</v>
      </c>
      <c r="E1681" s="217" t="s">
        <v>2160</v>
      </c>
      <c r="F1681" s="218" t="s">
        <v>2161</v>
      </c>
      <c r="G1681" s="219" t="s">
        <v>295</v>
      </c>
      <c r="H1681" s="220">
        <v>1</v>
      </c>
      <c r="I1681" s="221"/>
      <c r="J1681" s="222">
        <f>ROUND(I1681*H1681,2)</f>
        <v>0</v>
      </c>
      <c r="K1681" s="223"/>
      <c r="L1681" s="44"/>
      <c r="M1681" s="224" t="s">
        <v>1</v>
      </c>
      <c r="N1681" s="225" t="s">
        <v>41</v>
      </c>
      <c r="O1681" s="91"/>
      <c r="P1681" s="226">
        <f>O1681*H1681</f>
        <v>0</v>
      </c>
      <c r="Q1681" s="226">
        <v>0</v>
      </c>
      <c r="R1681" s="226">
        <f>Q1681*H1681</f>
        <v>0</v>
      </c>
      <c r="S1681" s="226">
        <v>0</v>
      </c>
      <c r="T1681" s="227">
        <f>S1681*H1681</f>
        <v>0</v>
      </c>
      <c r="U1681" s="38"/>
      <c r="V1681" s="38"/>
      <c r="W1681" s="38"/>
      <c r="X1681" s="38"/>
      <c r="Y1681" s="38"/>
      <c r="Z1681" s="38"/>
      <c r="AA1681" s="38"/>
      <c r="AB1681" s="38"/>
      <c r="AC1681" s="38"/>
      <c r="AD1681" s="38"/>
      <c r="AE1681" s="38"/>
      <c r="AR1681" s="228" t="s">
        <v>379</v>
      </c>
      <c r="AT1681" s="228" t="s">
        <v>120</v>
      </c>
      <c r="AU1681" s="228" t="s">
        <v>86</v>
      </c>
      <c r="AY1681" s="17" t="s">
        <v>116</v>
      </c>
      <c r="BE1681" s="229">
        <f>IF(N1681="základní",J1681,0)</f>
        <v>0</v>
      </c>
      <c r="BF1681" s="229">
        <f>IF(N1681="snížená",J1681,0)</f>
        <v>0</v>
      </c>
      <c r="BG1681" s="229">
        <f>IF(N1681="zákl. přenesená",J1681,0)</f>
        <v>0</v>
      </c>
      <c r="BH1681" s="229">
        <f>IF(N1681="sníž. přenesená",J1681,0)</f>
        <v>0</v>
      </c>
      <c r="BI1681" s="229">
        <f>IF(N1681="nulová",J1681,0)</f>
        <v>0</v>
      </c>
      <c r="BJ1681" s="17" t="s">
        <v>81</v>
      </c>
      <c r="BK1681" s="229">
        <f>ROUND(I1681*H1681,2)</f>
        <v>0</v>
      </c>
      <c r="BL1681" s="17" t="s">
        <v>379</v>
      </c>
      <c r="BM1681" s="228" t="s">
        <v>2162</v>
      </c>
    </row>
    <row r="1682" s="13" customFormat="1">
      <c r="A1682" s="13"/>
      <c r="B1682" s="237"/>
      <c r="C1682" s="238"/>
      <c r="D1682" s="239" t="s">
        <v>196</v>
      </c>
      <c r="E1682" s="240" t="s">
        <v>1</v>
      </c>
      <c r="F1682" s="241" t="s">
        <v>2163</v>
      </c>
      <c r="G1682" s="238"/>
      <c r="H1682" s="242">
        <v>9</v>
      </c>
      <c r="I1682" s="243"/>
      <c r="J1682" s="238"/>
      <c r="K1682" s="238"/>
      <c r="L1682" s="244"/>
      <c r="M1682" s="245"/>
      <c r="N1682" s="246"/>
      <c r="O1682" s="246"/>
      <c r="P1682" s="246"/>
      <c r="Q1682" s="246"/>
      <c r="R1682" s="246"/>
      <c r="S1682" s="246"/>
      <c r="T1682" s="247"/>
      <c r="U1682" s="13"/>
      <c r="V1682" s="13"/>
      <c r="W1682" s="13"/>
      <c r="X1682" s="13"/>
      <c r="Y1682" s="13"/>
      <c r="Z1682" s="13"/>
      <c r="AA1682" s="13"/>
      <c r="AB1682" s="13"/>
      <c r="AC1682" s="13"/>
      <c r="AD1682" s="13"/>
      <c r="AE1682" s="13"/>
      <c r="AT1682" s="248" t="s">
        <v>196</v>
      </c>
      <c r="AU1682" s="248" t="s">
        <v>86</v>
      </c>
      <c r="AV1682" s="13" t="s">
        <v>86</v>
      </c>
      <c r="AW1682" s="13" t="s">
        <v>32</v>
      </c>
      <c r="AX1682" s="13" t="s">
        <v>76</v>
      </c>
      <c r="AY1682" s="248" t="s">
        <v>116</v>
      </c>
    </row>
    <row r="1683" s="13" customFormat="1">
      <c r="A1683" s="13"/>
      <c r="B1683" s="237"/>
      <c r="C1683" s="238"/>
      <c r="D1683" s="239" t="s">
        <v>196</v>
      </c>
      <c r="E1683" s="240" t="s">
        <v>1</v>
      </c>
      <c r="F1683" s="241" t="s">
        <v>2164</v>
      </c>
      <c r="G1683" s="238"/>
      <c r="H1683" s="242">
        <v>1</v>
      </c>
      <c r="I1683" s="243"/>
      <c r="J1683" s="238"/>
      <c r="K1683" s="238"/>
      <c r="L1683" s="244"/>
      <c r="M1683" s="245"/>
      <c r="N1683" s="246"/>
      <c r="O1683" s="246"/>
      <c r="P1683" s="246"/>
      <c r="Q1683" s="246"/>
      <c r="R1683" s="246"/>
      <c r="S1683" s="246"/>
      <c r="T1683" s="247"/>
      <c r="U1683" s="13"/>
      <c r="V1683" s="13"/>
      <c r="W1683" s="13"/>
      <c r="X1683" s="13"/>
      <c r="Y1683" s="13"/>
      <c r="Z1683" s="13"/>
      <c r="AA1683" s="13"/>
      <c r="AB1683" s="13"/>
      <c r="AC1683" s="13"/>
      <c r="AD1683" s="13"/>
      <c r="AE1683" s="13"/>
      <c r="AT1683" s="248" t="s">
        <v>196</v>
      </c>
      <c r="AU1683" s="248" t="s">
        <v>86</v>
      </c>
      <c r="AV1683" s="13" t="s">
        <v>86</v>
      </c>
      <c r="AW1683" s="13" t="s">
        <v>32</v>
      </c>
      <c r="AX1683" s="13" t="s">
        <v>81</v>
      </c>
      <c r="AY1683" s="248" t="s">
        <v>116</v>
      </c>
    </row>
    <row r="1684" s="2" customFormat="1" ht="24.15" customHeight="1">
      <c r="A1684" s="38"/>
      <c r="B1684" s="39"/>
      <c r="C1684" s="216" t="s">
        <v>2165</v>
      </c>
      <c r="D1684" s="216" t="s">
        <v>120</v>
      </c>
      <c r="E1684" s="217" t="s">
        <v>2166</v>
      </c>
      <c r="F1684" s="218" t="s">
        <v>2167</v>
      </c>
      <c r="G1684" s="219" t="s">
        <v>295</v>
      </c>
      <c r="H1684" s="220">
        <v>17</v>
      </c>
      <c r="I1684" s="221"/>
      <c r="J1684" s="222">
        <f>ROUND(I1684*H1684,2)</f>
        <v>0</v>
      </c>
      <c r="K1684" s="223"/>
      <c r="L1684" s="44"/>
      <c r="M1684" s="224" t="s">
        <v>1</v>
      </c>
      <c r="N1684" s="225" t="s">
        <v>41</v>
      </c>
      <c r="O1684" s="91"/>
      <c r="P1684" s="226">
        <f>O1684*H1684</f>
        <v>0</v>
      </c>
      <c r="Q1684" s="226">
        <v>0</v>
      </c>
      <c r="R1684" s="226">
        <f>Q1684*H1684</f>
        <v>0</v>
      </c>
      <c r="S1684" s="226">
        <v>0</v>
      </c>
      <c r="T1684" s="227">
        <f>S1684*H1684</f>
        <v>0</v>
      </c>
      <c r="U1684" s="38"/>
      <c r="V1684" s="38"/>
      <c r="W1684" s="38"/>
      <c r="X1684" s="38"/>
      <c r="Y1684" s="38"/>
      <c r="Z1684" s="38"/>
      <c r="AA1684" s="38"/>
      <c r="AB1684" s="38"/>
      <c r="AC1684" s="38"/>
      <c r="AD1684" s="38"/>
      <c r="AE1684" s="38"/>
      <c r="AR1684" s="228" t="s">
        <v>379</v>
      </c>
      <c r="AT1684" s="228" t="s">
        <v>120</v>
      </c>
      <c r="AU1684" s="228" t="s">
        <v>86</v>
      </c>
      <c r="AY1684" s="17" t="s">
        <v>116</v>
      </c>
      <c r="BE1684" s="229">
        <f>IF(N1684="základní",J1684,0)</f>
        <v>0</v>
      </c>
      <c r="BF1684" s="229">
        <f>IF(N1684="snížená",J1684,0)</f>
        <v>0</v>
      </c>
      <c r="BG1684" s="229">
        <f>IF(N1684="zákl. přenesená",J1684,0)</f>
        <v>0</v>
      </c>
      <c r="BH1684" s="229">
        <f>IF(N1684="sníž. přenesená",J1684,0)</f>
        <v>0</v>
      </c>
      <c r="BI1684" s="229">
        <f>IF(N1684="nulová",J1684,0)</f>
        <v>0</v>
      </c>
      <c r="BJ1684" s="17" t="s">
        <v>81</v>
      </c>
      <c r="BK1684" s="229">
        <f>ROUND(I1684*H1684,2)</f>
        <v>0</v>
      </c>
      <c r="BL1684" s="17" t="s">
        <v>379</v>
      </c>
      <c r="BM1684" s="228" t="s">
        <v>2168</v>
      </c>
    </row>
    <row r="1685" s="13" customFormat="1">
      <c r="A1685" s="13"/>
      <c r="B1685" s="237"/>
      <c r="C1685" s="238"/>
      <c r="D1685" s="239" t="s">
        <v>196</v>
      </c>
      <c r="E1685" s="240" t="s">
        <v>1</v>
      </c>
      <c r="F1685" s="241" t="s">
        <v>2169</v>
      </c>
      <c r="G1685" s="238"/>
      <c r="H1685" s="242">
        <v>3</v>
      </c>
      <c r="I1685" s="243"/>
      <c r="J1685" s="238"/>
      <c r="K1685" s="238"/>
      <c r="L1685" s="244"/>
      <c r="M1685" s="245"/>
      <c r="N1685" s="246"/>
      <c r="O1685" s="246"/>
      <c r="P1685" s="246"/>
      <c r="Q1685" s="246"/>
      <c r="R1685" s="246"/>
      <c r="S1685" s="246"/>
      <c r="T1685" s="247"/>
      <c r="U1685" s="13"/>
      <c r="V1685" s="13"/>
      <c r="W1685" s="13"/>
      <c r="X1685" s="13"/>
      <c r="Y1685" s="13"/>
      <c r="Z1685" s="13"/>
      <c r="AA1685" s="13"/>
      <c r="AB1685" s="13"/>
      <c r="AC1685" s="13"/>
      <c r="AD1685" s="13"/>
      <c r="AE1685" s="13"/>
      <c r="AT1685" s="248" t="s">
        <v>196</v>
      </c>
      <c r="AU1685" s="248" t="s">
        <v>86</v>
      </c>
      <c r="AV1685" s="13" t="s">
        <v>86</v>
      </c>
      <c r="AW1685" s="13" t="s">
        <v>32</v>
      </c>
      <c r="AX1685" s="13" t="s">
        <v>76</v>
      </c>
      <c r="AY1685" s="248" t="s">
        <v>116</v>
      </c>
    </row>
    <row r="1686" s="13" customFormat="1">
      <c r="A1686" s="13"/>
      <c r="B1686" s="237"/>
      <c r="C1686" s="238"/>
      <c r="D1686" s="239" t="s">
        <v>196</v>
      </c>
      <c r="E1686" s="240" t="s">
        <v>1</v>
      </c>
      <c r="F1686" s="241" t="s">
        <v>2170</v>
      </c>
      <c r="G1686" s="238"/>
      <c r="H1686" s="242">
        <v>3</v>
      </c>
      <c r="I1686" s="243"/>
      <c r="J1686" s="238"/>
      <c r="K1686" s="238"/>
      <c r="L1686" s="244"/>
      <c r="M1686" s="245"/>
      <c r="N1686" s="246"/>
      <c r="O1686" s="246"/>
      <c r="P1686" s="246"/>
      <c r="Q1686" s="246"/>
      <c r="R1686" s="246"/>
      <c r="S1686" s="246"/>
      <c r="T1686" s="247"/>
      <c r="U1686" s="13"/>
      <c r="V1686" s="13"/>
      <c r="W1686" s="13"/>
      <c r="X1686" s="13"/>
      <c r="Y1686" s="13"/>
      <c r="Z1686" s="13"/>
      <c r="AA1686" s="13"/>
      <c r="AB1686" s="13"/>
      <c r="AC1686" s="13"/>
      <c r="AD1686" s="13"/>
      <c r="AE1686" s="13"/>
      <c r="AT1686" s="248" t="s">
        <v>196</v>
      </c>
      <c r="AU1686" s="248" t="s">
        <v>86</v>
      </c>
      <c r="AV1686" s="13" t="s">
        <v>86</v>
      </c>
      <c r="AW1686" s="13" t="s">
        <v>32</v>
      </c>
      <c r="AX1686" s="13" t="s">
        <v>76</v>
      </c>
      <c r="AY1686" s="248" t="s">
        <v>116</v>
      </c>
    </row>
    <row r="1687" s="13" customFormat="1">
      <c r="A1687" s="13"/>
      <c r="B1687" s="237"/>
      <c r="C1687" s="238"/>
      <c r="D1687" s="239" t="s">
        <v>196</v>
      </c>
      <c r="E1687" s="240" t="s">
        <v>1</v>
      </c>
      <c r="F1687" s="241" t="s">
        <v>2171</v>
      </c>
      <c r="G1687" s="238"/>
      <c r="H1687" s="242">
        <v>3</v>
      </c>
      <c r="I1687" s="243"/>
      <c r="J1687" s="238"/>
      <c r="K1687" s="238"/>
      <c r="L1687" s="244"/>
      <c r="M1687" s="245"/>
      <c r="N1687" s="246"/>
      <c r="O1687" s="246"/>
      <c r="P1687" s="246"/>
      <c r="Q1687" s="246"/>
      <c r="R1687" s="246"/>
      <c r="S1687" s="246"/>
      <c r="T1687" s="247"/>
      <c r="U1687" s="13"/>
      <c r="V1687" s="13"/>
      <c r="W1687" s="13"/>
      <c r="X1687" s="13"/>
      <c r="Y1687" s="13"/>
      <c r="Z1687" s="13"/>
      <c r="AA1687" s="13"/>
      <c r="AB1687" s="13"/>
      <c r="AC1687" s="13"/>
      <c r="AD1687" s="13"/>
      <c r="AE1687" s="13"/>
      <c r="AT1687" s="248" t="s">
        <v>196</v>
      </c>
      <c r="AU1687" s="248" t="s">
        <v>86</v>
      </c>
      <c r="AV1687" s="13" t="s">
        <v>86</v>
      </c>
      <c r="AW1687" s="13" t="s">
        <v>32</v>
      </c>
      <c r="AX1687" s="13" t="s">
        <v>76</v>
      </c>
      <c r="AY1687" s="248" t="s">
        <v>116</v>
      </c>
    </row>
    <row r="1688" s="13" customFormat="1">
      <c r="A1688" s="13"/>
      <c r="B1688" s="237"/>
      <c r="C1688" s="238"/>
      <c r="D1688" s="239" t="s">
        <v>196</v>
      </c>
      <c r="E1688" s="240" t="s">
        <v>1</v>
      </c>
      <c r="F1688" s="241" t="s">
        <v>2172</v>
      </c>
      <c r="G1688" s="238"/>
      <c r="H1688" s="242">
        <v>4</v>
      </c>
      <c r="I1688" s="243"/>
      <c r="J1688" s="238"/>
      <c r="K1688" s="238"/>
      <c r="L1688" s="244"/>
      <c r="M1688" s="245"/>
      <c r="N1688" s="246"/>
      <c r="O1688" s="246"/>
      <c r="P1688" s="246"/>
      <c r="Q1688" s="246"/>
      <c r="R1688" s="246"/>
      <c r="S1688" s="246"/>
      <c r="T1688" s="247"/>
      <c r="U1688" s="13"/>
      <c r="V1688" s="13"/>
      <c r="W1688" s="13"/>
      <c r="X1688" s="13"/>
      <c r="Y1688" s="13"/>
      <c r="Z1688" s="13"/>
      <c r="AA1688" s="13"/>
      <c r="AB1688" s="13"/>
      <c r="AC1688" s="13"/>
      <c r="AD1688" s="13"/>
      <c r="AE1688" s="13"/>
      <c r="AT1688" s="248" t="s">
        <v>196</v>
      </c>
      <c r="AU1688" s="248" t="s">
        <v>86</v>
      </c>
      <c r="AV1688" s="13" t="s">
        <v>86</v>
      </c>
      <c r="AW1688" s="13" t="s">
        <v>32</v>
      </c>
      <c r="AX1688" s="13" t="s">
        <v>76</v>
      </c>
      <c r="AY1688" s="248" t="s">
        <v>116</v>
      </c>
    </row>
    <row r="1689" s="13" customFormat="1">
      <c r="A1689" s="13"/>
      <c r="B1689" s="237"/>
      <c r="C1689" s="238"/>
      <c r="D1689" s="239" t="s">
        <v>196</v>
      </c>
      <c r="E1689" s="240" t="s">
        <v>1</v>
      </c>
      <c r="F1689" s="241" t="s">
        <v>2173</v>
      </c>
      <c r="G1689" s="238"/>
      <c r="H1689" s="242">
        <v>4</v>
      </c>
      <c r="I1689" s="243"/>
      <c r="J1689" s="238"/>
      <c r="K1689" s="238"/>
      <c r="L1689" s="244"/>
      <c r="M1689" s="245"/>
      <c r="N1689" s="246"/>
      <c r="O1689" s="246"/>
      <c r="P1689" s="246"/>
      <c r="Q1689" s="246"/>
      <c r="R1689" s="246"/>
      <c r="S1689" s="246"/>
      <c r="T1689" s="247"/>
      <c r="U1689" s="13"/>
      <c r="V1689" s="13"/>
      <c r="W1689" s="13"/>
      <c r="X1689" s="13"/>
      <c r="Y1689" s="13"/>
      <c r="Z1689" s="13"/>
      <c r="AA1689" s="13"/>
      <c r="AB1689" s="13"/>
      <c r="AC1689" s="13"/>
      <c r="AD1689" s="13"/>
      <c r="AE1689" s="13"/>
      <c r="AT1689" s="248" t="s">
        <v>196</v>
      </c>
      <c r="AU1689" s="248" t="s">
        <v>86</v>
      </c>
      <c r="AV1689" s="13" t="s">
        <v>86</v>
      </c>
      <c r="AW1689" s="13" t="s">
        <v>32</v>
      </c>
      <c r="AX1689" s="13" t="s">
        <v>76</v>
      </c>
      <c r="AY1689" s="248" t="s">
        <v>116</v>
      </c>
    </row>
    <row r="1690" s="14" customFormat="1">
      <c r="A1690" s="14"/>
      <c r="B1690" s="249"/>
      <c r="C1690" s="250"/>
      <c r="D1690" s="239" t="s">
        <v>196</v>
      </c>
      <c r="E1690" s="251" t="s">
        <v>1</v>
      </c>
      <c r="F1690" s="252" t="s">
        <v>201</v>
      </c>
      <c r="G1690" s="250"/>
      <c r="H1690" s="253">
        <v>17</v>
      </c>
      <c r="I1690" s="254"/>
      <c r="J1690" s="250"/>
      <c r="K1690" s="250"/>
      <c r="L1690" s="255"/>
      <c r="M1690" s="256"/>
      <c r="N1690" s="257"/>
      <c r="O1690" s="257"/>
      <c r="P1690" s="257"/>
      <c r="Q1690" s="257"/>
      <c r="R1690" s="257"/>
      <c r="S1690" s="257"/>
      <c r="T1690" s="258"/>
      <c r="U1690" s="14"/>
      <c r="V1690" s="14"/>
      <c r="W1690" s="14"/>
      <c r="X1690" s="14"/>
      <c r="Y1690" s="14"/>
      <c r="Z1690" s="14"/>
      <c r="AA1690" s="14"/>
      <c r="AB1690" s="14"/>
      <c r="AC1690" s="14"/>
      <c r="AD1690" s="14"/>
      <c r="AE1690" s="14"/>
      <c r="AT1690" s="259" t="s">
        <v>196</v>
      </c>
      <c r="AU1690" s="259" t="s">
        <v>86</v>
      </c>
      <c r="AV1690" s="14" t="s">
        <v>126</v>
      </c>
      <c r="AW1690" s="14" t="s">
        <v>32</v>
      </c>
      <c r="AX1690" s="14" t="s">
        <v>81</v>
      </c>
      <c r="AY1690" s="259" t="s">
        <v>116</v>
      </c>
    </row>
    <row r="1691" s="2" customFormat="1" ht="24.15" customHeight="1">
      <c r="A1691" s="38"/>
      <c r="B1691" s="39"/>
      <c r="C1691" s="216" t="s">
        <v>2174</v>
      </c>
      <c r="D1691" s="216" t="s">
        <v>120</v>
      </c>
      <c r="E1691" s="217" t="s">
        <v>2175</v>
      </c>
      <c r="F1691" s="218" t="s">
        <v>2176</v>
      </c>
      <c r="G1691" s="219" t="s">
        <v>295</v>
      </c>
      <c r="H1691" s="220">
        <v>4</v>
      </c>
      <c r="I1691" s="221"/>
      <c r="J1691" s="222">
        <f>ROUND(I1691*H1691,2)</f>
        <v>0</v>
      </c>
      <c r="K1691" s="223"/>
      <c r="L1691" s="44"/>
      <c r="M1691" s="224" t="s">
        <v>1</v>
      </c>
      <c r="N1691" s="225" t="s">
        <v>41</v>
      </c>
      <c r="O1691" s="91"/>
      <c r="P1691" s="226">
        <f>O1691*H1691</f>
        <v>0</v>
      </c>
      <c r="Q1691" s="226">
        <v>0</v>
      </c>
      <c r="R1691" s="226">
        <f>Q1691*H1691</f>
        <v>0</v>
      </c>
      <c r="S1691" s="226">
        <v>0</v>
      </c>
      <c r="T1691" s="227">
        <f>S1691*H1691</f>
        <v>0</v>
      </c>
      <c r="U1691" s="38"/>
      <c r="V1691" s="38"/>
      <c r="W1691" s="38"/>
      <c r="X1691" s="38"/>
      <c r="Y1691" s="38"/>
      <c r="Z1691" s="38"/>
      <c r="AA1691" s="38"/>
      <c r="AB1691" s="38"/>
      <c r="AC1691" s="38"/>
      <c r="AD1691" s="38"/>
      <c r="AE1691" s="38"/>
      <c r="AR1691" s="228" t="s">
        <v>379</v>
      </c>
      <c r="AT1691" s="228" t="s">
        <v>120</v>
      </c>
      <c r="AU1691" s="228" t="s">
        <v>86</v>
      </c>
      <c r="AY1691" s="17" t="s">
        <v>116</v>
      </c>
      <c r="BE1691" s="229">
        <f>IF(N1691="základní",J1691,0)</f>
        <v>0</v>
      </c>
      <c r="BF1691" s="229">
        <f>IF(N1691="snížená",J1691,0)</f>
        <v>0</v>
      </c>
      <c r="BG1691" s="229">
        <f>IF(N1691="zákl. přenesená",J1691,0)</f>
        <v>0</v>
      </c>
      <c r="BH1691" s="229">
        <f>IF(N1691="sníž. přenesená",J1691,0)</f>
        <v>0</v>
      </c>
      <c r="BI1691" s="229">
        <f>IF(N1691="nulová",J1691,0)</f>
        <v>0</v>
      </c>
      <c r="BJ1691" s="17" t="s">
        <v>81</v>
      </c>
      <c r="BK1691" s="229">
        <f>ROUND(I1691*H1691,2)</f>
        <v>0</v>
      </c>
      <c r="BL1691" s="17" t="s">
        <v>379</v>
      </c>
      <c r="BM1691" s="228" t="s">
        <v>2177</v>
      </c>
    </row>
    <row r="1692" s="13" customFormat="1">
      <c r="A1692" s="13"/>
      <c r="B1692" s="237"/>
      <c r="C1692" s="238"/>
      <c r="D1692" s="239" t="s">
        <v>196</v>
      </c>
      <c r="E1692" s="240" t="s">
        <v>1</v>
      </c>
      <c r="F1692" s="241" t="s">
        <v>2178</v>
      </c>
      <c r="G1692" s="238"/>
      <c r="H1692" s="242">
        <v>1</v>
      </c>
      <c r="I1692" s="243"/>
      <c r="J1692" s="238"/>
      <c r="K1692" s="238"/>
      <c r="L1692" s="244"/>
      <c r="M1692" s="245"/>
      <c r="N1692" s="246"/>
      <c r="O1692" s="246"/>
      <c r="P1692" s="246"/>
      <c r="Q1692" s="246"/>
      <c r="R1692" s="246"/>
      <c r="S1692" s="246"/>
      <c r="T1692" s="247"/>
      <c r="U1692" s="13"/>
      <c r="V1692" s="13"/>
      <c r="W1692" s="13"/>
      <c r="X1692" s="13"/>
      <c r="Y1692" s="13"/>
      <c r="Z1692" s="13"/>
      <c r="AA1692" s="13"/>
      <c r="AB1692" s="13"/>
      <c r="AC1692" s="13"/>
      <c r="AD1692" s="13"/>
      <c r="AE1692" s="13"/>
      <c r="AT1692" s="248" t="s">
        <v>196</v>
      </c>
      <c r="AU1692" s="248" t="s">
        <v>86</v>
      </c>
      <c r="AV1692" s="13" t="s">
        <v>86</v>
      </c>
      <c r="AW1692" s="13" t="s">
        <v>32</v>
      </c>
      <c r="AX1692" s="13" t="s">
        <v>76</v>
      </c>
      <c r="AY1692" s="248" t="s">
        <v>116</v>
      </c>
    </row>
    <row r="1693" s="13" customFormat="1">
      <c r="A1693" s="13"/>
      <c r="B1693" s="237"/>
      <c r="C1693" s="238"/>
      <c r="D1693" s="239" t="s">
        <v>196</v>
      </c>
      <c r="E1693" s="240" t="s">
        <v>1</v>
      </c>
      <c r="F1693" s="241" t="s">
        <v>2179</v>
      </c>
      <c r="G1693" s="238"/>
      <c r="H1693" s="242">
        <v>1</v>
      </c>
      <c r="I1693" s="243"/>
      <c r="J1693" s="238"/>
      <c r="K1693" s="238"/>
      <c r="L1693" s="244"/>
      <c r="M1693" s="245"/>
      <c r="N1693" s="246"/>
      <c r="O1693" s="246"/>
      <c r="P1693" s="246"/>
      <c r="Q1693" s="246"/>
      <c r="R1693" s="246"/>
      <c r="S1693" s="246"/>
      <c r="T1693" s="247"/>
      <c r="U1693" s="13"/>
      <c r="V1693" s="13"/>
      <c r="W1693" s="13"/>
      <c r="X1693" s="13"/>
      <c r="Y1693" s="13"/>
      <c r="Z1693" s="13"/>
      <c r="AA1693" s="13"/>
      <c r="AB1693" s="13"/>
      <c r="AC1693" s="13"/>
      <c r="AD1693" s="13"/>
      <c r="AE1693" s="13"/>
      <c r="AT1693" s="248" t="s">
        <v>196</v>
      </c>
      <c r="AU1693" s="248" t="s">
        <v>86</v>
      </c>
      <c r="AV1693" s="13" t="s">
        <v>86</v>
      </c>
      <c r="AW1693" s="13" t="s">
        <v>32</v>
      </c>
      <c r="AX1693" s="13" t="s">
        <v>76</v>
      </c>
      <c r="AY1693" s="248" t="s">
        <v>116</v>
      </c>
    </row>
    <row r="1694" s="13" customFormat="1">
      <c r="A1694" s="13"/>
      <c r="B1694" s="237"/>
      <c r="C1694" s="238"/>
      <c r="D1694" s="239" t="s">
        <v>196</v>
      </c>
      <c r="E1694" s="240" t="s">
        <v>1</v>
      </c>
      <c r="F1694" s="241" t="s">
        <v>2180</v>
      </c>
      <c r="G1694" s="238"/>
      <c r="H1694" s="242">
        <v>1</v>
      </c>
      <c r="I1694" s="243"/>
      <c r="J1694" s="238"/>
      <c r="K1694" s="238"/>
      <c r="L1694" s="244"/>
      <c r="M1694" s="245"/>
      <c r="N1694" s="246"/>
      <c r="O1694" s="246"/>
      <c r="P1694" s="246"/>
      <c r="Q1694" s="246"/>
      <c r="R1694" s="246"/>
      <c r="S1694" s="246"/>
      <c r="T1694" s="247"/>
      <c r="U1694" s="13"/>
      <c r="V1694" s="13"/>
      <c r="W1694" s="13"/>
      <c r="X1694" s="13"/>
      <c r="Y1694" s="13"/>
      <c r="Z1694" s="13"/>
      <c r="AA1694" s="13"/>
      <c r="AB1694" s="13"/>
      <c r="AC1694" s="13"/>
      <c r="AD1694" s="13"/>
      <c r="AE1694" s="13"/>
      <c r="AT1694" s="248" t="s">
        <v>196</v>
      </c>
      <c r="AU1694" s="248" t="s">
        <v>86</v>
      </c>
      <c r="AV1694" s="13" t="s">
        <v>86</v>
      </c>
      <c r="AW1694" s="13" t="s">
        <v>32</v>
      </c>
      <c r="AX1694" s="13" t="s">
        <v>76</v>
      </c>
      <c r="AY1694" s="248" t="s">
        <v>116</v>
      </c>
    </row>
    <row r="1695" s="13" customFormat="1">
      <c r="A1695" s="13"/>
      <c r="B1695" s="237"/>
      <c r="C1695" s="238"/>
      <c r="D1695" s="239" t="s">
        <v>196</v>
      </c>
      <c r="E1695" s="240" t="s">
        <v>1</v>
      </c>
      <c r="F1695" s="241" t="s">
        <v>2181</v>
      </c>
      <c r="G1695" s="238"/>
      <c r="H1695" s="242">
        <v>1</v>
      </c>
      <c r="I1695" s="243"/>
      <c r="J1695" s="238"/>
      <c r="K1695" s="238"/>
      <c r="L1695" s="244"/>
      <c r="M1695" s="245"/>
      <c r="N1695" s="246"/>
      <c r="O1695" s="246"/>
      <c r="P1695" s="246"/>
      <c r="Q1695" s="246"/>
      <c r="R1695" s="246"/>
      <c r="S1695" s="246"/>
      <c r="T1695" s="247"/>
      <c r="U1695" s="13"/>
      <c r="V1695" s="13"/>
      <c r="W1695" s="13"/>
      <c r="X1695" s="13"/>
      <c r="Y1695" s="13"/>
      <c r="Z1695" s="13"/>
      <c r="AA1695" s="13"/>
      <c r="AB1695" s="13"/>
      <c r="AC1695" s="13"/>
      <c r="AD1695" s="13"/>
      <c r="AE1695" s="13"/>
      <c r="AT1695" s="248" t="s">
        <v>196</v>
      </c>
      <c r="AU1695" s="248" t="s">
        <v>86</v>
      </c>
      <c r="AV1695" s="13" t="s">
        <v>86</v>
      </c>
      <c r="AW1695" s="13" t="s">
        <v>32</v>
      </c>
      <c r="AX1695" s="13" t="s">
        <v>76</v>
      </c>
      <c r="AY1695" s="248" t="s">
        <v>116</v>
      </c>
    </row>
    <row r="1696" s="14" customFormat="1">
      <c r="A1696" s="14"/>
      <c r="B1696" s="249"/>
      <c r="C1696" s="250"/>
      <c r="D1696" s="239" t="s">
        <v>196</v>
      </c>
      <c r="E1696" s="251" t="s">
        <v>1</v>
      </c>
      <c r="F1696" s="252" t="s">
        <v>201</v>
      </c>
      <c r="G1696" s="250"/>
      <c r="H1696" s="253">
        <v>4</v>
      </c>
      <c r="I1696" s="254"/>
      <c r="J1696" s="250"/>
      <c r="K1696" s="250"/>
      <c r="L1696" s="255"/>
      <c r="M1696" s="256"/>
      <c r="N1696" s="257"/>
      <c r="O1696" s="257"/>
      <c r="P1696" s="257"/>
      <c r="Q1696" s="257"/>
      <c r="R1696" s="257"/>
      <c r="S1696" s="257"/>
      <c r="T1696" s="258"/>
      <c r="U1696" s="14"/>
      <c r="V1696" s="14"/>
      <c r="W1696" s="14"/>
      <c r="X1696" s="14"/>
      <c r="Y1696" s="14"/>
      <c r="Z1696" s="14"/>
      <c r="AA1696" s="14"/>
      <c r="AB1696" s="14"/>
      <c r="AC1696" s="14"/>
      <c r="AD1696" s="14"/>
      <c r="AE1696" s="14"/>
      <c r="AT1696" s="259" t="s">
        <v>196</v>
      </c>
      <c r="AU1696" s="259" t="s">
        <v>86</v>
      </c>
      <c r="AV1696" s="14" t="s">
        <v>126</v>
      </c>
      <c r="AW1696" s="14" t="s">
        <v>32</v>
      </c>
      <c r="AX1696" s="14" t="s">
        <v>81</v>
      </c>
      <c r="AY1696" s="259" t="s">
        <v>116</v>
      </c>
    </row>
    <row r="1697" s="2" customFormat="1" ht="37.8" customHeight="1">
      <c r="A1697" s="38"/>
      <c r="B1697" s="39"/>
      <c r="C1697" s="271" t="s">
        <v>2182</v>
      </c>
      <c r="D1697" s="271" t="s">
        <v>1304</v>
      </c>
      <c r="E1697" s="272" t="s">
        <v>2183</v>
      </c>
      <c r="F1697" s="273" t="s">
        <v>2184</v>
      </c>
      <c r="G1697" s="274" t="s">
        <v>697</v>
      </c>
      <c r="H1697" s="275">
        <v>38.935000000000002</v>
      </c>
      <c r="I1697" s="276"/>
      <c r="J1697" s="277">
        <f>ROUND(I1697*H1697,2)</f>
        <v>0</v>
      </c>
      <c r="K1697" s="278"/>
      <c r="L1697" s="279"/>
      <c r="M1697" s="280" t="s">
        <v>1</v>
      </c>
      <c r="N1697" s="281" t="s">
        <v>41</v>
      </c>
      <c r="O1697" s="91"/>
      <c r="P1697" s="226">
        <f>O1697*H1697</f>
        <v>0</v>
      </c>
      <c r="Q1697" s="226">
        <v>0</v>
      </c>
      <c r="R1697" s="226">
        <f>Q1697*H1697</f>
        <v>0</v>
      </c>
      <c r="S1697" s="226">
        <v>0</v>
      </c>
      <c r="T1697" s="227">
        <f>S1697*H1697</f>
        <v>0</v>
      </c>
      <c r="U1697" s="38"/>
      <c r="V1697" s="38"/>
      <c r="W1697" s="38"/>
      <c r="X1697" s="38"/>
      <c r="Y1697" s="38"/>
      <c r="Z1697" s="38"/>
      <c r="AA1697" s="38"/>
      <c r="AB1697" s="38"/>
      <c r="AC1697" s="38"/>
      <c r="AD1697" s="38"/>
      <c r="AE1697" s="38"/>
      <c r="AR1697" s="228" t="s">
        <v>519</v>
      </c>
      <c r="AT1697" s="228" t="s">
        <v>1304</v>
      </c>
      <c r="AU1697" s="228" t="s">
        <v>86</v>
      </c>
      <c r="AY1697" s="17" t="s">
        <v>116</v>
      </c>
      <c r="BE1697" s="229">
        <f>IF(N1697="základní",J1697,0)</f>
        <v>0</v>
      </c>
      <c r="BF1697" s="229">
        <f>IF(N1697="snížená",J1697,0)</f>
        <v>0</v>
      </c>
      <c r="BG1697" s="229">
        <f>IF(N1697="zákl. přenesená",J1697,0)</f>
        <v>0</v>
      </c>
      <c r="BH1697" s="229">
        <f>IF(N1697="sníž. přenesená",J1697,0)</f>
        <v>0</v>
      </c>
      <c r="BI1697" s="229">
        <f>IF(N1697="nulová",J1697,0)</f>
        <v>0</v>
      </c>
      <c r="BJ1697" s="17" t="s">
        <v>81</v>
      </c>
      <c r="BK1697" s="229">
        <f>ROUND(I1697*H1697,2)</f>
        <v>0</v>
      </c>
      <c r="BL1697" s="17" t="s">
        <v>379</v>
      </c>
      <c r="BM1697" s="228" t="s">
        <v>2185</v>
      </c>
    </row>
    <row r="1698" s="13" customFormat="1">
      <c r="A1698" s="13"/>
      <c r="B1698" s="237"/>
      <c r="C1698" s="238"/>
      <c r="D1698" s="239" t="s">
        <v>196</v>
      </c>
      <c r="E1698" s="240" t="s">
        <v>1</v>
      </c>
      <c r="F1698" s="241" t="s">
        <v>2186</v>
      </c>
      <c r="G1698" s="238"/>
      <c r="H1698" s="242">
        <v>6.2999999999999998</v>
      </c>
      <c r="I1698" s="243"/>
      <c r="J1698" s="238"/>
      <c r="K1698" s="238"/>
      <c r="L1698" s="244"/>
      <c r="M1698" s="245"/>
      <c r="N1698" s="246"/>
      <c r="O1698" s="246"/>
      <c r="P1698" s="246"/>
      <c r="Q1698" s="246"/>
      <c r="R1698" s="246"/>
      <c r="S1698" s="246"/>
      <c r="T1698" s="247"/>
      <c r="U1698" s="13"/>
      <c r="V1698" s="13"/>
      <c r="W1698" s="13"/>
      <c r="X1698" s="13"/>
      <c r="Y1698" s="13"/>
      <c r="Z1698" s="13"/>
      <c r="AA1698" s="13"/>
      <c r="AB1698" s="13"/>
      <c r="AC1698" s="13"/>
      <c r="AD1698" s="13"/>
      <c r="AE1698" s="13"/>
      <c r="AT1698" s="248" t="s">
        <v>196</v>
      </c>
      <c r="AU1698" s="248" t="s">
        <v>86</v>
      </c>
      <c r="AV1698" s="13" t="s">
        <v>86</v>
      </c>
      <c r="AW1698" s="13" t="s">
        <v>32</v>
      </c>
      <c r="AX1698" s="13" t="s">
        <v>76</v>
      </c>
      <c r="AY1698" s="248" t="s">
        <v>116</v>
      </c>
    </row>
    <row r="1699" s="13" customFormat="1">
      <c r="A1699" s="13"/>
      <c r="B1699" s="237"/>
      <c r="C1699" s="238"/>
      <c r="D1699" s="239" t="s">
        <v>196</v>
      </c>
      <c r="E1699" s="240" t="s">
        <v>1</v>
      </c>
      <c r="F1699" s="241" t="s">
        <v>2187</v>
      </c>
      <c r="G1699" s="238"/>
      <c r="H1699" s="242">
        <v>4.0499999999999998</v>
      </c>
      <c r="I1699" s="243"/>
      <c r="J1699" s="238"/>
      <c r="K1699" s="238"/>
      <c r="L1699" s="244"/>
      <c r="M1699" s="245"/>
      <c r="N1699" s="246"/>
      <c r="O1699" s="246"/>
      <c r="P1699" s="246"/>
      <c r="Q1699" s="246"/>
      <c r="R1699" s="246"/>
      <c r="S1699" s="246"/>
      <c r="T1699" s="247"/>
      <c r="U1699" s="13"/>
      <c r="V1699" s="13"/>
      <c r="W1699" s="13"/>
      <c r="X1699" s="13"/>
      <c r="Y1699" s="13"/>
      <c r="Z1699" s="13"/>
      <c r="AA1699" s="13"/>
      <c r="AB1699" s="13"/>
      <c r="AC1699" s="13"/>
      <c r="AD1699" s="13"/>
      <c r="AE1699" s="13"/>
      <c r="AT1699" s="248" t="s">
        <v>196</v>
      </c>
      <c r="AU1699" s="248" t="s">
        <v>86</v>
      </c>
      <c r="AV1699" s="13" t="s">
        <v>86</v>
      </c>
      <c r="AW1699" s="13" t="s">
        <v>32</v>
      </c>
      <c r="AX1699" s="13" t="s">
        <v>76</v>
      </c>
      <c r="AY1699" s="248" t="s">
        <v>116</v>
      </c>
    </row>
    <row r="1700" s="13" customFormat="1">
      <c r="A1700" s="13"/>
      <c r="B1700" s="237"/>
      <c r="C1700" s="238"/>
      <c r="D1700" s="239" t="s">
        <v>196</v>
      </c>
      <c r="E1700" s="240" t="s">
        <v>1</v>
      </c>
      <c r="F1700" s="241" t="s">
        <v>2188</v>
      </c>
      <c r="G1700" s="238"/>
      <c r="H1700" s="242">
        <v>4.5</v>
      </c>
      <c r="I1700" s="243"/>
      <c r="J1700" s="238"/>
      <c r="K1700" s="238"/>
      <c r="L1700" s="244"/>
      <c r="M1700" s="245"/>
      <c r="N1700" s="246"/>
      <c r="O1700" s="246"/>
      <c r="P1700" s="246"/>
      <c r="Q1700" s="246"/>
      <c r="R1700" s="246"/>
      <c r="S1700" s="246"/>
      <c r="T1700" s="247"/>
      <c r="U1700" s="13"/>
      <c r="V1700" s="13"/>
      <c r="W1700" s="13"/>
      <c r="X1700" s="13"/>
      <c r="Y1700" s="13"/>
      <c r="Z1700" s="13"/>
      <c r="AA1700" s="13"/>
      <c r="AB1700" s="13"/>
      <c r="AC1700" s="13"/>
      <c r="AD1700" s="13"/>
      <c r="AE1700" s="13"/>
      <c r="AT1700" s="248" t="s">
        <v>196</v>
      </c>
      <c r="AU1700" s="248" t="s">
        <v>86</v>
      </c>
      <c r="AV1700" s="13" t="s">
        <v>86</v>
      </c>
      <c r="AW1700" s="13" t="s">
        <v>32</v>
      </c>
      <c r="AX1700" s="13" t="s">
        <v>76</v>
      </c>
      <c r="AY1700" s="248" t="s">
        <v>116</v>
      </c>
    </row>
    <row r="1701" s="13" customFormat="1">
      <c r="A1701" s="13"/>
      <c r="B1701" s="237"/>
      <c r="C1701" s="238"/>
      <c r="D1701" s="239" t="s">
        <v>196</v>
      </c>
      <c r="E1701" s="240" t="s">
        <v>1</v>
      </c>
      <c r="F1701" s="241" t="s">
        <v>2189</v>
      </c>
      <c r="G1701" s="238"/>
      <c r="H1701" s="242">
        <v>1.7150000000000001</v>
      </c>
      <c r="I1701" s="243"/>
      <c r="J1701" s="238"/>
      <c r="K1701" s="238"/>
      <c r="L1701" s="244"/>
      <c r="M1701" s="245"/>
      <c r="N1701" s="246"/>
      <c r="O1701" s="246"/>
      <c r="P1701" s="246"/>
      <c r="Q1701" s="246"/>
      <c r="R1701" s="246"/>
      <c r="S1701" s="246"/>
      <c r="T1701" s="247"/>
      <c r="U1701" s="13"/>
      <c r="V1701" s="13"/>
      <c r="W1701" s="13"/>
      <c r="X1701" s="13"/>
      <c r="Y1701" s="13"/>
      <c r="Z1701" s="13"/>
      <c r="AA1701" s="13"/>
      <c r="AB1701" s="13"/>
      <c r="AC1701" s="13"/>
      <c r="AD1701" s="13"/>
      <c r="AE1701" s="13"/>
      <c r="AT1701" s="248" t="s">
        <v>196</v>
      </c>
      <c r="AU1701" s="248" t="s">
        <v>86</v>
      </c>
      <c r="AV1701" s="13" t="s">
        <v>86</v>
      </c>
      <c r="AW1701" s="13" t="s">
        <v>32</v>
      </c>
      <c r="AX1701" s="13" t="s">
        <v>76</v>
      </c>
      <c r="AY1701" s="248" t="s">
        <v>116</v>
      </c>
    </row>
    <row r="1702" s="13" customFormat="1">
      <c r="A1702" s="13"/>
      <c r="B1702" s="237"/>
      <c r="C1702" s="238"/>
      <c r="D1702" s="239" t="s">
        <v>196</v>
      </c>
      <c r="E1702" s="240" t="s">
        <v>1</v>
      </c>
      <c r="F1702" s="241" t="s">
        <v>2188</v>
      </c>
      <c r="G1702" s="238"/>
      <c r="H1702" s="242">
        <v>4.5</v>
      </c>
      <c r="I1702" s="243"/>
      <c r="J1702" s="238"/>
      <c r="K1702" s="238"/>
      <c r="L1702" s="244"/>
      <c r="M1702" s="245"/>
      <c r="N1702" s="246"/>
      <c r="O1702" s="246"/>
      <c r="P1702" s="246"/>
      <c r="Q1702" s="246"/>
      <c r="R1702" s="246"/>
      <c r="S1702" s="246"/>
      <c r="T1702" s="247"/>
      <c r="U1702" s="13"/>
      <c r="V1702" s="13"/>
      <c r="W1702" s="13"/>
      <c r="X1702" s="13"/>
      <c r="Y1702" s="13"/>
      <c r="Z1702" s="13"/>
      <c r="AA1702" s="13"/>
      <c r="AB1702" s="13"/>
      <c r="AC1702" s="13"/>
      <c r="AD1702" s="13"/>
      <c r="AE1702" s="13"/>
      <c r="AT1702" s="248" t="s">
        <v>196</v>
      </c>
      <c r="AU1702" s="248" t="s">
        <v>86</v>
      </c>
      <c r="AV1702" s="13" t="s">
        <v>86</v>
      </c>
      <c r="AW1702" s="13" t="s">
        <v>32</v>
      </c>
      <c r="AX1702" s="13" t="s">
        <v>76</v>
      </c>
      <c r="AY1702" s="248" t="s">
        <v>116</v>
      </c>
    </row>
    <row r="1703" s="13" customFormat="1">
      <c r="A1703" s="13"/>
      <c r="B1703" s="237"/>
      <c r="C1703" s="238"/>
      <c r="D1703" s="239" t="s">
        <v>196</v>
      </c>
      <c r="E1703" s="240" t="s">
        <v>1</v>
      </c>
      <c r="F1703" s="241" t="s">
        <v>2189</v>
      </c>
      <c r="G1703" s="238"/>
      <c r="H1703" s="242">
        <v>1.7150000000000001</v>
      </c>
      <c r="I1703" s="243"/>
      <c r="J1703" s="238"/>
      <c r="K1703" s="238"/>
      <c r="L1703" s="244"/>
      <c r="M1703" s="245"/>
      <c r="N1703" s="246"/>
      <c r="O1703" s="246"/>
      <c r="P1703" s="246"/>
      <c r="Q1703" s="246"/>
      <c r="R1703" s="246"/>
      <c r="S1703" s="246"/>
      <c r="T1703" s="247"/>
      <c r="U1703" s="13"/>
      <c r="V1703" s="13"/>
      <c r="W1703" s="13"/>
      <c r="X1703" s="13"/>
      <c r="Y1703" s="13"/>
      <c r="Z1703" s="13"/>
      <c r="AA1703" s="13"/>
      <c r="AB1703" s="13"/>
      <c r="AC1703" s="13"/>
      <c r="AD1703" s="13"/>
      <c r="AE1703" s="13"/>
      <c r="AT1703" s="248" t="s">
        <v>196</v>
      </c>
      <c r="AU1703" s="248" t="s">
        <v>86</v>
      </c>
      <c r="AV1703" s="13" t="s">
        <v>86</v>
      </c>
      <c r="AW1703" s="13" t="s">
        <v>32</v>
      </c>
      <c r="AX1703" s="13" t="s">
        <v>76</v>
      </c>
      <c r="AY1703" s="248" t="s">
        <v>116</v>
      </c>
    </row>
    <row r="1704" s="13" customFormat="1">
      <c r="A1704" s="13"/>
      <c r="B1704" s="237"/>
      <c r="C1704" s="238"/>
      <c r="D1704" s="239" t="s">
        <v>196</v>
      </c>
      <c r="E1704" s="240" t="s">
        <v>1</v>
      </c>
      <c r="F1704" s="241" t="s">
        <v>2190</v>
      </c>
      <c r="G1704" s="238"/>
      <c r="H1704" s="242">
        <v>6</v>
      </c>
      <c r="I1704" s="243"/>
      <c r="J1704" s="238"/>
      <c r="K1704" s="238"/>
      <c r="L1704" s="244"/>
      <c r="M1704" s="245"/>
      <c r="N1704" s="246"/>
      <c r="O1704" s="246"/>
      <c r="P1704" s="246"/>
      <c r="Q1704" s="246"/>
      <c r="R1704" s="246"/>
      <c r="S1704" s="246"/>
      <c r="T1704" s="247"/>
      <c r="U1704" s="13"/>
      <c r="V1704" s="13"/>
      <c r="W1704" s="13"/>
      <c r="X1704" s="13"/>
      <c r="Y1704" s="13"/>
      <c r="Z1704" s="13"/>
      <c r="AA1704" s="13"/>
      <c r="AB1704" s="13"/>
      <c r="AC1704" s="13"/>
      <c r="AD1704" s="13"/>
      <c r="AE1704" s="13"/>
      <c r="AT1704" s="248" t="s">
        <v>196</v>
      </c>
      <c r="AU1704" s="248" t="s">
        <v>86</v>
      </c>
      <c r="AV1704" s="13" t="s">
        <v>86</v>
      </c>
      <c r="AW1704" s="13" t="s">
        <v>32</v>
      </c>
      <c r="AX1704" s="13" t="s">
        <v>76</v>
      </c>
      <c r="AY1704" s="248" t="s">
        <v>116</v>
      </c>
    </row>
    <row r="1705" s="13" customFormat="1">
      <c r="A1705" s="13"/>
      <c r="B1705" s="237"/>
      <c r="C1705" s="238"/>
      <c r="D1705" s="239" t="s">
        <v>196</v>
      </c>
      <c r="E1705" s="240" t="s">
        <v>1</v>
      </c>
      <c r="F1705" s="241" t="s">
        <v>2189</v>
      </c>
      <c r="G1705" s="238"/>
      <c r="H1705" s="242">
        <v>1.7150000000000001</v>
      </c>
      <c r="I1705" s="243"/>
      <c r="J1705" s="238"/>
      <c r="K1705" s="238"/>
      <c r="L1705" s="244"/>
      <c r="M1705" s="245"/>
      <c r="N1705" s="246"/>
      <c r="O1705" s="246"/>
      <c r="P1705" s="246"/>
      <c r="Q1705" s="246"/>
      <c r="R1705" s="246"/>
      <c r="S1705" s="246"/>
      <c r="T1705" s="247"/>
      <c r="U1705" s="13"/>
      <c r="V1705" s="13"/>
      <c r="W1705" s="13"/>
      <c r="X1705" s="13"/>
      <c r="Y1705" s="13"/>
      <c r="Z1705" s="13"/>
      <c r="AA1705" s="13"/>
      <c r="AB1705" s="13"/>
      <c r="AC1705" s="13"/>
      <c r="AD1705" s="13"/>
      <c r="AE1705" s="13"/>
      <c r="AT1705" s="248" t="s">
        <v>196</v>
      </c>
      <c r="AU1705" s="248" t="s">
        <v>86</v>
      </c>
      <c r="AV1705" s="13" t="s">
        <v>86</v>
      </c>
      <c r="AW1705" s="13" t="s">
        <v>32</v>
      </c>
      <c r="AX1705" s="13" t="s">
        <v>76</v>
      </c>
      <c r="AY1705" s="248" t="s">
        <v>116</v>
      </c>
    </row>
    <row r="1706" s="13" customFormat="1">
      <c r="A1706" s="13"/>
      <c r="B1706" s="237"/>
      <c r="C1706" s="238"/>
      <c r="D1706" s="239" t="s">
        <v>196</v>
      </c>
      <c r="E1706" s="240" t="s">
        <v>1</v>
      </c>
      <c r="F1706" s="241" t="s">
        <v>2190</v>
      </c>
      <c r="G1706" s="238"/>
      <c r="H1706" s="242">
        <v>6</v>
      </c>
      <c r="I1706" s="243"/>
      <c r="J1706" s="238"/>
      <c r="K1706" s="238"/>
      <c r="L1706" s="244"/>
      <c r="M1706" s="245"/>
      <c r="N1706" s="246"/>
      <c r="O1706" s="246"/>
      <c r="P1706" s="246"/>
      <c r="Q1706" s="246"/>
      <c r="R1706" s="246"/>
      <c r="S1706" s="246"/>
      <c r="T1706" s="247"/>
      <c r="U1706" s="13"/>
      <c r="V1706" s="13"/>
      <c r="W1706" s="13"/>
      <c r="X1706" s="13"/>
      <c r="Y1706" s="13"/>
      <c r="Z1706" s="13"/>
      <c r="AA1706" s="13"/>
      <c r="AB1706" s="13"/>
      <c r="AC1706" s="13"/>
      <c r="AD1706" s="13"/>
      <c r="AE1706" s="13"/>
      <c r="AT1706" s="248" t="s">
        <v>196</v>
      </c>
      <c r="AU1706" s="248" t="s">
        <v>86</v>
      </c>
      <c r="AV1706" s="13" t="s">
        <v>86</v>
      </c>
      <c r="AW1706" s="13" t="s">
        <v>32</v>
      </c>
      <c r="AX1706" s="13" t="s">
        <v>76</v>
      </c>
      <c r="AY1706" s="248" t="s">
        <v>116</v>
      </c>
    </row>
    <row r="1707" s="13" customFormat="1">
      <c r="A1707" s="13"/>
      <c r="B1707" s="237"/>
      <c r="C1707" s="238"/>
      <c r="D1707" s="239" t="s">
        <v>196</v>
      </c>
      <c r="E1707" s="240" t="s">
        <v>1</v>
      </c>
      <c r="F1707" s="241" t="s">
        <v>2189</v>
      </c>
      <c r="G1707" s="238"/>
      <c r="H1707" s="242">
        <v>1.7150000000000001</v>
      </c>
      <c r="I1707" s="243"/>
      <c r="J1707" s="238"/>
      <c r="K1707" s="238"/>
      <c r="L1707" s="244"/>
      <c r="M1707" s="245"/>
      <c r="N1707" s="246"/>
      <c r="O1707" s="246"/>
      <c r="P1707" s="246"/>
      <c r="Q1707" s="246"/>
      <c r="R1707" s="246"/>
      <c r="S1707" s="246"/>
      <c r="T1707" s="247"/>
      <c r="U1707" s="13"/>
      <c r="V1707" s="13"/>
      <c r="W1707" s="13"/>
      <c r="X1707" s="13"/>
      <c r="Y1707" s="13"/>
      <c r="Z1707" s="13"/>
      <c r="AA1707" s="13"/>
      <c r="AB1707" s="13"/>
      <c r="AC1707" s="13"/>
      <c r="AD1707" s="13"/>
      <c r="AE1707" s="13"/>
      <c r="AT1707" s="248" t="s">
        <v>196</v>
      </c>
      <c r="AU1707" s="248" t="s">
        <v>86</v>
      </c>
      <c r="AV1707" s="13" t="s">
        <v>86</v>
      </c>
      <c r="AW1707" s="13" t="s">
        <v>32</v>
      </c>
      <c r="AX1707" s="13" t="s">
        <v>76</v>
      </c>
      <c r="AY1707" s="248" t="s">
        <v>116</v>
      </c>
    </row>
    <row r="1708" s="13" customFormat="1">
      <c r="A1708" s="13"/>
      <c r="B1708" s="237"/>
      <c r="C1708" s="238"/>
      <c r="D1708" s="239" t="s">
        <v>196</v>
      </c>
      <c r="E1708" s="240" t="s">
        <v>1</v>
      </c>
      <c r="F1708" s="241" t="s">
        <v>2191</v>
      </c>
      <c r="G1708" s="238"/>
      <c r="H1708" s="242">
        <v>0.72499999999999998</v>
      </c>
      <c r="I1708" s="243"/>
      <c r="J1708" s="238"/>
      <c r="K1708" s="238"/>
      <c r="L1708" s="244"/>
      <c r="M1708" s="245"/>
      <c r="N1708" s="246"/>
      <c r="O1708" s="246"/>
      <c r="P1708" s="246"/>
      <c r="Q1708" s="246"/>
      <c r="R1708" s="246"/>
      <c r="S1708" s="246"/>
      <c r="T1708" s="247"/>
      <c r="U1708" s="13"/>
      <c r="V1708" s="13"/>
      <c r="W1708" s="13"/>
      <c r="X1708" s="13"/>
      <c r="Y1708" s="13"/>
      <c r="Z1708" s="13"/>
      <c r="AA1708" s="13"/>
      <c r="AB1708" s="13"/>
      <c r="AC1708" s="13"/>
      <c r="AD1708" s="13"/>
      <c r="AE1708" s="13"/>
      <c r="AT1708" s="248" t="s">
        <v>196</v>
      </c>
      <c r="AU1708" s="248" t="s">
        <v>86</v>
      </c>
      <c r="AV1708" s="13" t="s">
        <v>86</v>
      </c>
      <c r="AW1708" s="13" t="s">
        <v>32</v>
      </c>
      <c r="AX1708" s="13" t="s">
        <v>76</v>
      </c>
      <c r="AY1708" s="248" t="s">
        <v>116</v>
      </c>
    </row>
    <row r="1709" s="14" customFormat="1">
      <c r="A1709" s="14"/>
      <c r="B1709" s="249"/>
      <c r="C1709" s="250"/>
      <c r="D1709" s="239" t="s">
        <v>196</v>
      </c>
      <c r="E1709" s="251" t="s">
        <v>1</v>
      </c>
      <c r="F1709" s="252" t="s">
        <v>201</v>
      </c>
      <c r="G1709" s="250"/>
      <c r="H1709" s="253">
        <v>38.935000000000009</v>
      </c>
      <c r="I1709" s="254"/>
      <c r="J1709" s="250"/>
      <c r="K1709" s="250"/>
      <c r="L1709" s="255"/>
      <c r="M1709" s="256"/>
      <c r="N1709" s="257"/>
      <c r="O1709" s="257"/>
      <c r="P1709" s="257"/>
      <c r="Q1709" s="257"/>
      <c r="R1709" s="257"/>
      <c r="S1709" s="257"/>
      <c r="T1709" s="258"/>
      <c r="U1709" s="14"/>
      <c r="V1709" s="14"/>
      <c r="W1709" s="14"/>
      <c r="X1709" s="14"/>
      <c r="Y1709" s="14"/>
      <c r="Z1709" s="14"/>
      <c r="AA1709" s="14"/>
      <c r="AB1709" s="14"/>
      <c r="AC1709" s="14"/>
      <c r="AD1709" s="14"/>
      <c r="AE1709" s="14"/>
      <c r="AT1709" s="259" t="s">
        <v>196</v>
      </c>
      <c r="AU1709" s="259" t="s">
        <v>86</v>
      </c>
      <c r="AV1709" s="14" t="s">
        <v>126</v>
      </c>
      <c r="AW1709" s="14" t="s">
        <v>32</v>
      </c>
      <c r="AX1709" s="14" t="s">
        <v>81</v>
      </c>
      <c r="AY1709" s="259" t="s">
        <v>116</v>
      </c>
    </row>
    <row r="1710" s="2" customFormat="1" ht="24.15" customHeight="1">
      <c r="A1710" s="38"/>
      <c r="B1710" s="39"/>
      <c r="C1710" s="216" t="s">
        <v>2192</v>
      </c>
      <c r="D1710" s="216" t="s">
        <v>120</v>
      </c>
      <c r="E1710" s="217" t="s">
        <v>2193</v>
      </c>
      <c r="F1710" s="218" t="s">
        <v>2194</v>
      </c>
      <c r="G1710" s="219" t="s">
        <v>1742</v>
      </c>
      <c r="H1710" s="282"/>
      <c r="I1710" s="221"/>
      <c r="J1710" s="222">
        <f>ROUND(I1710*H1710,2)</f>
        <v>0</v>
      </c>
      <c r="K1710" s="223"/>
      <c r="L1710" s="44"/>
      <c r="M1710" s="224" t="s">
        <v>1</v>
      </c>
      <c r="N1710" s="225" t="s">
        <v>41</v>
      </c>
      <c r="O1710" s="91"/>
      <c r="P1710" s="226">
        <f>O1710*H1710</f>
        <v>0</v>
      </c>
      <c r="Q1710" s="226">
        <v>0</v>
      </c>
      <c r="R1710" s="226">
        <f>Q1710*H1710</f>
        <v>0</v>
      </c>
      <c r="S1710" s="226">
        <v>0</v>
      </c>
      <c r="T1710" s="227">
        <f>S1710*H1710</f>
        <v>0</v>
      </c>
      <c r="U1710" s="38"/>
      <c r="V1710" s="38"/>
      <c r="W1710" s="38"/>
      <c r="X1710" s="38"/>
      <c r="Y1710" s="38"/>
      <c r="Z1710" s="38"/>
      <c r="AA1710" s="38"/>
      <c r="AB1710" s="38"/>
      <c r="AC1710" s="38"/>
      <c r="AD1710" s="38"/>
      <c r="AE1710" s="38"/>
      <c r="AR1710" s="228" t="s">
        <v>379</v>
      </c>
      <c r="AT1710" s="228" t="s">
        <v>120</v>
      </c>
      <c r="AU1710" s="228" t="s">
        <v>86</v>
      </c>
      <c r="AY1710" s="17" t="s">
        <v>116</v>
      </c>
      <c r="BE1710" s="229">
        <f>IF(N1710="základní",J1710,0)</f>
        <v>0</v>
      </c>
      <c r="BF1710" s="229">
        <f>IF(N1710="snížená",J1710,0)</f>
        <v>0</v>
      </c>
      <c r="BG1710" s="229">
        <f>IF(N1710="zákl. přenesená",J1710,0)</f>
        <v>0</v>
      </c>
      <c r="BH1710" s="229">
        <f>IF(N1710="sníž. přenesená",J1710,0)</f>
        <v>0</v>
      </c>
      <c r="BI1710" s="229">
        <f>IF(N1710="nulová",J1710,0)</f>
        <v>0</v>
      </c>
      <c r="BJ1710" s="17" t="s">
        <v>81</v>
      </c>
      <c r="BK1710" s="229">
        <f>ROUND(I1710*H1710,2)</f>
        <v>0</v>
      </c>
      <c r="BL1710" s="17" t="s">
        <v>379</v>
      </c>
      <c r="BM1710" s="228" t="s">
        <v>2195</v>
      </c>
    </row>
    <row r="1711" s="12" customFormat="1" ht="22.8" customHeight="1">
      <c r="A1711" s="12"/>
      <c r="B1711" s="200"/>
      <c r="C1711" s="201"/>
      <c r="D1711" s="202" t="s">
        <v>75</v>
      </c>
      <c r="E1711" s="214" t="s">
        <v>2196</v>
      </c>
      <c r="F1711" s="214" t="s">
        <v>2197</v>
      </c>
      <c r="G1711" s="201"/>
      <c r="H1711" s="201"/>
      <c r="I1711" s="204"/>
      <c r="J1711" s="215">
        <f>BK1711</f>
        <v>0</v>
      </c>
      <c r="K1711" s="201"/>
      <c r="L1711" s="206"/>
      <c r="M1711" s="207"/>
      <c r="N1711" s="208"/>
      <c r="O1711" s="208"/>
      <c r="P1711" s="209">
        <f>SUM(P1712:P1784)</f>
        <v>0</v>
      </c>
      <c r="Q1711" s="208"/>
      <c r="R1711" s="209">
        <f>SUM(R1712:R1784)</f>
        <v>0.031346199999999998</v>
      </c>
      <c r="S1711" s="208"/>
      <c r="T1711" s="210">
        <f>SUM(T1712:T1784)</f>
        <v>0</v>
      </c>
      <c r="U1711" s="12"/>
      <c r="V1711" s="12"/>
      <c r="W1711" s="12"/>
      <c r="X1711" s="12"/>
      <c r="Y1711" s="12"/>
      <c r="Z1711" s="12"/>
      <c r="AA1711" s="12"/>
      <c r="AB1711" s="12"/>
      <c r="AC1711" s="12"/>
      <c r="AD1711" s="12"/>
      <c r="AE1711" s="12"/>
      <c r="AR1711" s="211" t="s">
        <v>86</v>
      </c>
      <c r="AT1711" s="212" t="s">
        <v>75</v>
      </c>
      <c r="AU1711" s="212" t="s">
        <v>81</v>
      </c>
      <c r="AY1711" s="211" t="s">
        <v>116</v>
      </c>
      <c r="BK1711" s="213">
        <f>SUM(BK1712:BK1784)</f>
        <v>0</v>
      </c>
    </row>
    <row r="1712" s="2" customFormat="1" ht="14.4" customHeight="1">
      <c r="A1712" s="38"/>
      <c r="B1712" s="39"/>
      <c r="C1712" s="216" t="s">
        <v>2198</v>
      </c>
      <c r="D1712" s="216" t="s">
        <v>120</v>
      </c>
      <c r="E1712" s="217" t="s">
        <v>2199</v>
      </c>
      <c r="F1712" s="218" t="s">
        <v>2200</v>
      </c>
      <c r="G1712" s="219" t="s">
        <v>262</v>
      </c>
      <c r="H1712" s="220">
        <v>4.0590000000000002</v>
      </c>
      <c r="I1712" s="221"/>
      <c r="J1712" s="222">
        <f>ROUND(I1712*H1712,2)</f>
        <v>0</v>
      </c>
      <c r="K1712" s="223"/>
      <c r="L1712" s="44"/>
      <c r="M1712" s="224" t="s">
        <v>1</v>
      </c>
      <c r="N1712" s="225" t="s">
        <v>41</v>
      </c>
      <c r="O1712" s="91"/>
      <c r="P1712" s="226">
        <f>O1712*H1712</f>
        <v>0</v>
      </c>
      <c r="Q1712" s="226">
        <v>5.0000000000000002E-05</v>
      </c>
      <c r="R1712" s="226">
        <f>Q1712*H1712</f>
        <v>0.00020295000000000003</v>
      </c>
      <c r="S1712" s="226">
        <v>0</v>
      </c>
      <c r="T1712" s="227">
        <f>S1712*H1712</f>
        <v>0</v>
      </c>
      <c r="U1712" s="38"/>
      <c r="V1712" s="38"/>
      <c r="W1712" s="38"/>
      <c r="X1712" s="38"/>
      <c r="Y1712" s="38"/>
      <c r="Z1712" s="38"/>
      <c r="AA1712" s="38"/>
      <c r="AB1712" s="38"/>
      <c r="AC1712" s="38"/>
      <c r="AD1712" s="38"/>
      <c r="AE1712" s="38"/>
      <c r="AR1712" s="228" t="s">
        <v>379</v>
      </c>
      <c r="AT1712" s="228" t="s">
        <v>120</v>
      </c>
      <c r="AU1712" s="228" t="s">
        <v>86</v>
      </c>
      <c r="AY1712" s="17" t="s">
        <v>116</v>
      </c>
      <c r="BE1712" s="229">
        <f>IF(N1712="základní",J1712,0)</f>
        <v>0</v>
      </c>
      <c r="BF1712" s="229">
        <f>IF(N1712="snížená",J1712,0)</f>
        <v>0</v>
      </c>
      <c r="BG1712" s="229">
        <f>IF(N1712="zákl. přenesená",J1712,0)</f>
        <v>0</v>
      </c>
      <c r="BH1712" s="229">
        <f>IF(N1712="sníž. přenesená",J1712,0)</f>
        <v>0</v>
      </c>
      <c r="BI1712" s="229">
        <f>IF(N1712="nulová",J1712,0)</f>
        <v>0</v>
      </c>
      <c r="BJ1712" s="17" t="s">
        <v>81</v>
      </c>
      <c r="BK1712" s="229">
        <f>ROUND(I1712*H1712,2)</f>
        <v>0</v>
      </c>
      <c r="BL1712" s="17" t="s">
        <v>379</v>
      </c>
      <c r="BM1712" s="228" t="s">
        <v>2201</v>
      </c>
    </row>
    <row r="1713" s="2" customFormat="1" ht="37.8" customHeight="1">
      <c r="A1713" s="38"/>
      <c r="B1713" s="39"/>
      <c r="C1713" s="271" t="s">
        <v>2202</v>
      </c>
      <c r="D1713" s="271" t="s">
        <v>1304</v>
      </c>
      <c r="E1713" s="272" t="s">
        <v>2203</v>
      </c>
      <c r="F1713" s="273" t="s">
        <v>2204</v>
      </c>
      <c r="G1713" s="274" t="s">
        <v>1629</v>
      </c>
      <c r="H1713" s="275">
        <v>1</v>
      </c>
      <c r="I1713" s="276"/>
      <c r="J1713" s="277">
        <f>ROUND(I1713*H1713,2)</f>
        <v>0</v>
      </c>
      <c r="K1713" s="278"/>
      <c r="L1713" s="279"/>
      <c r="M1713" s="280" t="s">
        <v>1</v>
      </c>
      <c r="N1713" s="281" t="s">
        <v>41</v>
      </c>
      <c r="O1713" s="91"/>
      <c r="P1713" s="226">
        <f>O1713*H1713</f>
        <v>0</v>
      </c>
      <c r="Q1713" s="226">
        <v>0</v>
      </c>
      <c r="R1713" s="226">
        <f>Q1713*H1713</f>
        <v>0</v>
      </c>
      <c r="S1713" s="226">
        <v>0</v>
      </c>
      <c r="T1713" s="227">
        <f>S1713*H1713</f>
        <v>0</v>
      </c>
      <c r="U1713" s="38"/>
      <c r="V1713" s="38"/>
      <c r="W1713" s="38"/>
      <c r="X1713" s="38"/>
      <c r="Y1713" s="38"/>
      <c r="Z1713" s="38"/>
      <c r="AA1713" s="38"/>
      <c r="AB1713" s="38"/>
      <c r="AC1713" s="38"/>
      <c r="AD1713" s="38"/>
      <c r="AE1713" s="38"/>
      <c r="AR1713" s="228" t="s">
        <v>519</v>
      </c>
      <c r="AT1713" s="228" t="s">
        <v>1304</v>
      </c>
      <c r="AU1713" s="228" t="s">
        <v>86</v>
      </c>
      <c r="AY1713" s="17" t="s">
        <v>116</v>
      </c>
      <c r="BE1713" s="229">
        <f>IF(N1713="základní",J1713,0)</f>
        <v>0</v>
      </c>
      <c r="BF1713" s="229">
        <f>IF(N1713="snížená",J1713,0)</f>
        <v>0</v>
      </c>
      <c r="BG1713" s="229">
        <f>IF(N1713="zákl. přenesená",J1713,0)</f>
        <v>0</v>
      </c>
      <c r="BH1713" s="229">
        <f>IF(N1713="sníž. přenesená",J1713,0)</f>
        <v>0</v>
      </c>
      <c r="BI1713" s="229">
        <f>IF(N1713="nulová",J1713,0)</f>
        <v>0</v>
      </c>
      <c r="BJ1713" s="17" t="s">
        <v>81</v>
      </c>
      <c r="BK1713" s="229">
        <f>ROUND(I1713*H1713,2)</f>
        <v>0</v>
      </c>
      <c r="BL1713" s="17" t="s">
        <v>379</v>
      </c>
      <c r="BM1713" s="228" t="s">
        <v>2205</v>
      </c>
    </row>
    <row r="1714" s="2" customFormat="1" ht="14.4" customHeight="1">
      <c r="A1714" s="38"/>
      <c r="B1714" s="39"/>
      <c r="C1714" s="216" t="s">
        <v>2206</v>
      </c>
      <c r="D1714" s="216" t="s">
        <v>120</v>
      </c>
      <c r="E1714" s="217" t="s">
        <v>2207</v>
      </c>
      <c r="F1714" s="218" t="s">
        <v>2208</v>
      </c>
      <c r="G1714" s="219" t="s">
        <v>262</v>
      </c>
      <c r="H1714" s="220">
        <v>10.304</v>
      </c>
      <c r="I1714" s="221"/>
      <c r="J1714" s="222">
        <f>ROUND(I1714*H1714,2)</f>
        <v>0</v>
      </c>
      <c r="K1714" s="223"/>
      <c r="L1714" s="44"/>
      <c r="M1714" s="224" t="s">
        <v>1</v>
      </c>
      <c r="N1714" s="225" t="s">
        <v>41</v>
      </c>
      <c r="O1714" s="91"/>
      <c r="P1714" s="226">
        <f>O1714*H1714</f>
        <v>0</v>
      </c>
      <c r="Q1714" s="226">
        <v>5.0000000000000002E-05</v>
      </c>
      <c r="R1714" s="226">
        <f>Q1714*H1714</f>
        <v>0.00051520000000000005</v>
      </c>
      <c r="S1714" s="226">
        <v>0</v>
      </c>
      <c r="T1714" s="227">
        <f>S1714*H1714</f>
        <v>0</v>
      </c>
      <c r="U1714" s="38"/>
      <c r="V1714" s="38"/>
      <c r="W1714" s="38"/>
      <c r="X1714" s="38"/>
      <c r="Y1714" s="38"/>
      <c r="Z1714" s="38"/>
      <c r="AA1714" s="38"/>
      <c r="AB1714" s="38"/>
      <c r="AC1714" s="38"/>
      <c r="AD1714" s="38"/>
      <c r="AE1714" s="38"/>
      <c r="AR1714" s="228" t="s">
        <v>379</v>
      </c>
      <c r="AT1714" s="228" t="s">
        <v>120</v>
      </c>
      <c r="AU1714" s="228" t="s">
        <v>86</v>
      </c>
      <c r="AY1714" s="17" t="s">
        <v>116</v>
      </c>
      <c r="BE1714" s="229">
        <f>IF(N1714="základní",J1714,0)</f>
        <v>0</v>
      </c>
      <c r="BF1714" s="229">
        <f>IF(N1714="snížená",J1714,0)</f>
        <v>0</v>
      </c>
      <c r="BG1714" s="229">
        <f>IF(N1714="zákl. přenesená",J1714,0)</f>
        <v>0</v>
      </c>
      <c r="BH1714" s="229">
        <f>IF(N1714="sníž. přenesená",J1714,0)</f>
        <v>0</v>
      </c>
      <c r="BI1714" s="229">
        <f>IF(N1714="nulová",J1714,0)</f>
        <v>0</v>
      </c>
      <c r="BJ1714" s="17" t="s">
        <v>81</v>
      </c>
      <c r="BK1714" s="229">
        <f>ROUND(I1714*H1714,2)</f>
        <v>0</v>
      </c>
      <c r="BL1714" s="17" t="s">
        <v>379</v>
      </c>
      <c r="BM1714" s="228" t="s">
        <v>2209</v>
      </c>
    </row>
    <row r="1715" s="2" customFormat="1" ht="49.05" customHeight="1">
      <c r="A1715" s="38"/>
      <c r="B1715" s="39"/>
      <c r="C1715" s="271" t="s">
        <v>2210</v>
      </c>
      <c r="D1715" s="271" t="s">
        <v>1304</v>
      </c>
      <c r="E1715" s="272" t="s">
        <v>2211</v>
      </c>
      <c r="F1715" s="273" t="s">
        <v>2212</v>
      </c>
      <c r="G1715" s="274" t="s">
        <v>1629</v>
      </c>
      <c r="H1715" s="275">
        <v>1</v>
      </c>
      <c r="I1715" s="276"/>
      <c r="J1715" s="277">
        <f>ROUND(I1715*H1715,2)</f>
        <v>0</v>
      </c>
      <c r="K1715" s="278"/>
      <c r="L1715" s="279"/>
      <c r="M1715" s="280" t="s">
        <v>1</v>
      </c>
      <c r="N1715" s="281" t="s">
        <v>41</v>
      </c>
      <c r="O1715" s="91"/>
      <c r="P1715" s="226">
        <f>O1715*H1715</f>
        <v>0</v>
      </c>
      <c r="Q1715" s="226">
        <v>0</v>
      </c>
      <c r="R1715" s="226">
        <f>Q1715*H1715</f>
        <v>0</v>
      </c>
      <c r="S1715" s="226">
        <v>0</v>
      </c>
      <c r="T1715" s="227">
        <f>S1715*H1715</f>
        <v>0</v>
      </c>
      <c r="U1715" s="38"/>
      <c r="V1715" s="38"/>
      <c r="W1715" s="38"/>
      <c r="X1715" s="38"/>
      <c r="Y1715" s="38"/>
      <c r="Z1715" s="38"/>
      <c r="AA1715" s="38"/>
      <c r="AB1715" s="38"/>
      <c r="AC1715" s="38"/>
      <c r="AD1715" s="38"/>
      <c r="AE1715" s="38"/>
      <c r="AR1715" s="228" t="s">
        <v>519</v>
      </c>
      <c r="AT1715" s="228" t="s">
        <v>1304</v>
      </c>
      <c r="AU1715" s="228" t="s">
        <v>86</v>
      </c>
      <c r="AY1715" s="17" t="s">
        <v>116</v>
      </c>
      <c r="BE1715" s="229">
        <f>IF(N1715="základní",J1715,0)</f>
        <v>0</v>
      </c>
      <c r="BF1715" s="229">
        <f>IF(N1715="snížená",J1715,0)</f>
        <v>0</v>
      </c>
      <c r="BG1715" s="229">
        <f>IF(N1715="zákl. přenesená",J1715,0)</f>
        <v>0</v>
      </c>
      <c r="BH1715" s="229">
        <f>IF(N1715="sníž. přenesená",J1715,0)</f>
        <v>0</v>
      </c>
      <c r="BI1715" s="229">
        <f>IF(N1715="nulová",J1715,0)</f>
        <v>0</v>
      </c>
      <c r="BJ1715" s="17" t="s">
        <v>81</v>
      </c>
      <c r="BK1715" s="229">
        <f>ROUND(I1715*H1715,2)</f>
        <v>0</v>
      </c>
      <c r="BL1715" s="17" t="s">
        <v>379</v>
      </c>
      <c r="BM1715" s="228" t="s">
        <v>2213</v>
      </c>
    </row>
    <row r="1716" s="2" customFormat="1" ht="24.15" customHeight="1">
      <c r="A1716" s="38"/>
      <c r="B1716" s="39"/>
      <c r="C1716" s="216" t="s">
        <v>2214</v>
      </c>
      <c r="D1716" s="216" t="s">
        <v>120</v>
      </c>
      <c r="E1716" s="217" t="s">
        <v>2215</v>
      </c>
      <c r="F1716" s="218" t="s">
        <v>2216</v>
      </c>
      <c r="G1716" s="219" t="s">
        <v>1629</v>
      </c>
      <c r="H1716" s="220">
        <v>1</v>
      </c>
      <c r="I1716" s="221"/>
      <c r="J1716" s="222">
        <f>ROUND(I1716*H1716,2)</f>
        <v>0</v>
      </c>
      <c r="K1716" s="223"/>
      <c r="L1716" s="44"/>
      <c r="M1716" s="224" t="s">
        <v>1</v>
      </c>
      <c r="N1716" s="225" t="s">
        <v>41</v>
      </c>
      <c r="O1716" s="91"/>
      <c r="P1716" s="226">
        <f>O1716*H1716</f>
        <v>0</v>
      </c>
      <c r="Q1716" s="226">
        <v>6.0000000000000002E-05</v>
      </c>
      <c r="R1716" s="226">
        <f>Q1716*H1716</f>
        <v>6.0000000000000002E-05</v>
      </c>
      <c r="S1716" s="226">
        <v>0</v>
      </c>
      <c r="T1716" s="227">
        <f>S1716*H1716</f>
        <v>0</v>
      </c>
      <c r="U1716" s="38"/>
      <c r="V1716" s="38"/>
      <c r="W1716" s="38"/>
      <c r="X1716" s="38"/>
      <c r="Y1716" s="38"/>
      <c r="Z1716" s="38"/>
      <c r="AA1716" s="38"/>
      <c r="AB1716" s="38"/>
      <c r="AC1716" s="38"/>
      <c r="AD1716" s="38"/>
      <c r="AE1716" s="38"/>
      <c r="AR1716" s="228" t="s">
        <v>379</v>
      </c>
      <c r="AT1716" s="228" t="s">
        <v>120</v>
      </c>
      <c r="AU1716" s="228" t="s">
        <v>86</v>
      </c>
      <c r="AY1716" s="17" t="s">
        <v>116</v>
      </c>
      <c r="BE1716" s="229">
        <f>IF(N1716="základní",J1716,0)</f>
        <v>0</v>
      </c>
      <c r="BF1716" s="229">
        <f>IF(N1716="snížená",J1716,0)</f>
        <v>0</v>
      </c>
      <c r="BG1716" s="229">
        <f>IF(N1716="zákl. přenesená",J1716,0)</f>
        <v>0</v>
      </c>
      <c r="BH1716" s="229">
        <f>IF(N1716="sníž. přenesená",J1716,0)</f>
        <v>0</v>
      </c>
      <c r="BI1716" s="229">
        <f>IF(N1716="nulová",J1716,0)</f>
        <v>0</v>
      </c>
      <c r="BJ1716" s="17" t="s">
        <v>81</v>
      </c>
      <c r="BK1716" s="229">
        <f>ROUND(I1716*H1716,2)</f>
        <v>0</v>
      </c>
      <c r="BL1716" s="17" t="s">
        <v>379</v>
      </c>
      <c r="BM1716" s="228" t="s">
        <v>2217</v>
      </c>
    </row>
    <row r="1717" s="2" customFormat="1" ht="24.15" customHeight="1">
      <c r="A1717" s="38"/>
      <c r="B1717" s="39"/>
      <c r="C1717" s="216" t="s">
        <v>2218</v>
      </c>
      <c r="D1717" s="216" t="s">
        <v>120</v>
      </c>
      <c r="E1717" s="217" t="s">
        <v>2219</v>
      </c>
      <c r="F1717" s="218" t="s">
        <v>2220</v>
      </c>
      <c r="G1717" s="219" t="s">
        <v>1629</v>
      </c>
      <c r="H1717" s="220">
        <v>1</v>
      </c>
      <c r="I1717" s="221"/>
      <c r="J1717" s="222">
        <f>ROUND(I1717*H1717,2)</f>
        <v>0</v>
      </c>
      <c r="K1717" s="223"/>
      <c r="L1717" s="44"/>
      <c r="M1717" s="224" t="s">
        <v>1</v>
      </c>
      <c r="N1717" s="225" t="s">
        <v>41</v>
      </c>
      <c r="O1717" s="91"/>
      <c r="P1717" s="226">
        <f>O1717*H1717</f>
        <v>0</v>
      </c>
      <c r="Q1717" s="226">
        <v>6.0000000000000002E-05</v>
      </c>
      <c r="R1717" s="226">
        <f>Q1717*H1717</f>
        <v>6.0000000000000002E-05</v>
      </c>
      <c r="S1717" s="226">
        <v>0</v>
      </c>
      <c r="T1717" s="227">
        <f>S1717*H1717</f>
        <v>0</v>
      </c>
      <c r="U1717" s="38"/>
      <c r="V1717" s="38"/>
      <c r="W1717" s="38"/>
      <c r="X1717" s="38"/>
      <c r="Y1717" s="38"/>
      <c r="Z1717" s="38"/>
      <c r="AA1717" s="38"/>
      <c r="AB1717" s="38"/>
      <c r="AC1717" s="38"/>
      <c r="AD1717" s="38"/>
      <c r="AE1717" s="38"/>
      <c r="AR1717" s="228" t="s">
        <v>379</v>
      </c>
      <c r="AT1717" s="228" t="s">
        <v>120</v>
      </c>
      <c r="AU1717" s="228" t="s">
        <v>86</v>
      </c>
      <c r="AY1717" s="17" t="s">
        <v>116</v>
      </c>
      <c r="BE1717" s="229">
        <f>IF(N1717="základní",J1717,0)</f>
        <v>0</v>
      </c>
      <c r="BF1717" s="229">
        <f>IF(N1717="snížená",J1717,0)</f>
        <v>0</v>
      </c>
      <c r="BG1717" s="229">
        <f>IF(N1717="zákl. přenesená",J1717,0)</f>
        <v>0</v>
      </c>
      <c r="BH1717" s="229">
        <f>IF(N1717="sníž. přenesená",J1717,0)</f>
        <v>0</v>
      </c>
      <c r="BI1717" s="229">
        <f>IF(N1717="nulová",J1717,0)</f>
        <v>0</v>
      </c>
      <c r="BJ1717" s="17" t="s">
        <v>81</v>
      </c>
      <c r="BK1717" s="229">
        <f>ROUND(I1717*H1717,2)</f>
        <v>0</v>
      </c>
      <c r="BL1717" s="17" t="s">
        <v>379</v>
      </c>
      <c r="BM1717" s="228" t="s">
        <v>2221</v>
      </c>
    </row>
    <row r="1718" s="2" customFormat="1" ht="24.15" customHeight="1">
      <c r="A1718" s="38"/>
      <c r="B1718" s="39"/>
      <c r="C1718" s="216" t="s">
        <v>2222</v>
      </c>
      <c r="D1718" s="216" t="s">
        <v>120</v>
      </c>
      <c r="E1718" s="217" t="s">
        <v>2223</v>
      </c>
      <c r="F1718" s="218" t="s">
        <v>2224</v>
      </c>
      <c r="G1718" s="219" t="s">
        <v>1629</v>
      </c>
      <c r="H1718" s="220">
        <v>1</v>
      </c>
      <c r="I1718" s="221"/>
      <c r="J1718" s="222">
        <f>ROUND(I1718*H1718,2)</f>
        <v>0</v>
      </c>
      <c r="K1718" s="223"/>
      <c r="L1718" s="44"/>
      <c r="M1718" s="224" t="s">
        <v>1</v>
      </c>
      <c r="N1718" s="225" t="s">
        <v>41</v>
      </c>
      <c r="O1718" s="91"/>
      <c r="P1718" s="226">
        <f>O1718*H1718</f>
        <v>0</v>
      </c>
      <c r="Q1718" s="226">
        <v>6.0000000000000002E-05</v>
      </c>
      <c r="R1718" s="226">
        <f>Q1718*H1718</f>
        <v>6.0000000000000002E-05</v>
      </c>
      <c r="S1718" s="226">
        <v>0</v>
      </c>
      <c r="T1718" s="227">
        <f>S1718*H1718</f>
        <v>0</v>
      </c>
      <c r="U1718" s="38"/>
      <c r="V1718" s="38"/>
      <c r="W1718" s="38"/>
      <c r="X1718" s="38"/>
      <c r="Y1718" s="38"/>
      <c r="Z1718" s="38"/>
      <c r="AA1718" s="38"/>
      <c r="AB1718" s="38"/>
      <c r="AC1718" s="38"/>
      <c r="AD1718" s="38"/>
      <c r="AE1718" s="38"/>
      <c r="AR1718" s="228" t="s">
        <v>379</v>
      </c>
      <c r="AT1718" s="228" t="s">
        <v>120</v>
      </c>
      <c r="AU1718" s="228" t="s">
        <v>86</v>
      </c>
      <c r="AY1718" s="17" t="s">
        <v>116</v>
      </c>
      <c r="BE1718" s="229">
        <f>IF(N1718="základní",J1718,0)</f>
        <v>0</v>
      </c>
      <c r="BF1718" s="229">
        <f>IF(N1718="snížená",J1718,0)</f>
        <v>0</v>
      </c>
      <c r="BG1718" s="229">
        <f>IF(N1718="zákl. přenesená",J1718,0)</f>
        <v>0</v>
      </c>
      <c r="BH1718" s="229">
        <f>IF(N1718="sníž. přenesená",J1718,0)</f>
        <v>0</v>
      </c>
      <c r="BI1718" s="229">
        <f>IF(N1718="nulová",J1718,0)</f>
        <v>0</v>
      </c>
      <c r="BJ1718" s="17" t="s">
        <v>81</v>
      </c>
      <c r="BK1718" s="229">
        <f>ROUND(I1718*H1718,2)</f>
        <v>0</v>
      </c>
      <c r="BL1718" s="17" t="s">
        <v>379</v>
      </c>
      <c r="BM1718" s="228" t="s">
        <v>2225</v>
      </c>
    </row>
    <row r="1719" s="2" customFormat="1" ht="24.15" customHeight="1">
      <c r="A1719" s="38"/>
      <c r="B1719" s="39"/>
      <c r="C1719" s="216" t="s">
        <v>2226</v>
      </c>
      <c r="D1719" s="216" t="s">
        <v>120</v>
      </c>
      <c r="E1719" s="217" t="s">
        <v>2227</v>
      </c>
      <c r="F1719" s="218" t="s">
        <v>2228</v>
      </c>
      <c r="G1719" s="219" t="s">
        <v>1629</v>
      </c>
      <c r="H1719" s="220">
        <v>2</v>
      </c>
      <c r="I1719" s="221"/>
      <c r="J1719" s="222">
        <f>ROUND(I1719*H1719,2)</f>
        <v>0</v>
      </c>
      <c r="K1719" s="223"/>
      <c r="L1719" s="44"/>
      <c r="M1719" s="224" t="s">
        <v>1</v>
      </c>
      <c r="N1719" s="225" t="s">
        <v>41</v>
      </c>
      <c r="O1719" s="91"/>
      <c r="P1719" s="226">
        <f>O1719*H1719</f>
        <v>0</v>
      </c>
      <c r="Q1719" s="226">
        <v>6.0000000000000002E-05</v>
      </c>
      <c r="R1719" s="226">
        <f>Q1719*H1719</f>
        <v>0.00012</v>
      </c>
      <c r="S1719" s="226">
        <v>0</v>
      </c>
      <c r="T1719" s="227">
        <f>S1719*H1719</f>
        <v>0</v>
      </c>
      <c r="U1719" s="38"/>
      <c r="V1719" s="38"/>
      <c r="W1719" s="38"/>
      <c r="X1719" s="38"/>
      <c r="Y1719" s="38"/>
      <c r="Z1719" s="38"/>
      <c r="AA1719" s="38"/>
      <c r="AB1719" s="38"/>
      <c r="AC1719" s="38"/>
      <c r="AD1719" s="38"/>
      <c r="AE1719" s="38"/>
      <c r="AR1719" s="228" t="s">
        <v>379</v>
      </c>
      <c r="AT1719" s="228" t="s">
        <v>120</v>
      </c>
      <c r="AU1719" s="228" t="s">
        <v>86</v>
      </c>
      <c r="AY1719" s="17" t="s">
        <v>116</v>
      </c>
      <c r="BE1719" s="229">
        <f>IF(N1719="základní",J1719,0)</f>
        <v>0</v>
      </c>
      <c r="BF1719" s="229">
        <f>IF(N1719="snížená",J1719,0)</f>
        <v>0</v>
      </c>
      <c r="BG1719" s="229">
        <f>IF(N1719="zákl. přenesená",J1719,0)</f>
        <v>0</v>
      </c>
      <c r="BH1719" s="229">
        <f>IF(N1719="sníž. přenesená",J1719,0)</f>
        <v>0</v>
      </c>
      <c r="BI1719" s="229">
        <f>IF(N1719="nulová",J1719,0)</f>
        <v>0</v>
      </c>
      <c r="BJ1719" s="17" t="s">
        <v>81</v>
      </c>
      <c r="BK1719" s="229">
        <f>ROUND(I1719*H1719,2)</f>
        <v>0</v>
      </c>
      <c r="BL1719" s="17" t="s">
        <v>379</v>
      </c>
      <c r="BM1719" s="228" t="s">
        <v>2229</v>
      </c>
    </row>
    <row r="1720" s="2" customFormat="1" ht="24.15" customHeight="1">
      <c r="A1720" s="38"/>
      <c r="B1720" s="39"/>
      <c r="C1720" s="216" t="s">
        <v>2230</v>
      </c>
      <c r="D1720" s="216" t="s">
        <v>120</v>
      </c>
      <c r="E1720" s="217" t="s">
        <v>2231</v>
      </c>
      <c r="F1720" s="218" t="s">
        <v>2232</v>
      </c>
      <c r="G1720" s="219" t="s">
        <v>1629</v>
      </c>
      <c r="H1720" s="220">
        <v>2</v>
      </c>
      <c r="I1720" s="221"/>
      <c r="J1720" s="222">
        <f>ROUND(I1720*H1720,2)</f>
        <v>0</v>
      </c>
      <c r="K1720" s="223"/>
      <c r="L1720" s="44"/>
      <c r="M1720" s="224" t="s">
        <v>1</v>
      </c>
      <c r="N1720" s="225" t="s">
        <v>41</v>
      </c>
      <c r="O1720" s="91"/>
      <c r="P1720" s="226">
        <f>O1720*H1720</f>
        <v>0</v>
      </c>
      <c r="Q1720" s="226">
        <v>6.0000000000000002E-05</v>
      </c>
      <c r="R1720" s="226">
        <f>Q1720*H1720</f>
        <v>0.00012</v>
      </c>
      <c r="S1720" s="226">
        <v>0</v>
      </c>
      <c r="T1720" s="227">
        <f>S1720*H1720</f>
        <v>0</v>
      </c>
      <c r="U1720" s="38"/>
      <c r="V1720" s="38"/>
      <c r="W1720" s="38"/>
      <c r="X1720" s="38"/>
      <c r="Y1720" s="38"/>
      <c r="Z1720" s="38"/>
      <c r="AA1720" s="38"/>
      <c r="AB1720" s="38"/>
      <c r="AC1720" s="38"/>
      <c r="AD1720" s="38"/>
      <c r="AE1720" s="38"/>
      <c r="AR1720" s="228" t="s">
        <v>379</v>
      </c>
      <c r="AT1720" s="228" t="s">
        <v>120</v>
      </c>
      <c r="AU1720" s="228" t="s">
        <v>86</v>
      </c>
      <c r="AY1720" s="17" t="s">
        <v>116</v>
      </c>
      <c r="BE1720" s="229">
        <f>IF(N1720="základní",J1720,0)</f>
        <v>0</v>
      </c>
      <c r="BF1720" s="229">
        <f>IF(N1720="snížená",J1720,0)</f>
        <v>0</v>
      </c>
      <c r="BG1720" s="229">
        <f>IF(N1720="zákl. přenesená",J1720,0)</f>
        <v>0</v>
      </c>
      <c r="BH1720" s="229">
        <f>IF(N1720="sníž. přenesená",J1720,0)</f>
        <v>0</v>
      </c>
      <c r="BI1720" s="229">
        <f>IF(N1720="nulová",J1720,0)</f>
        <v>0</v>
      </c>
      <c r="BJ1720" s="17" t="s">
        <v>81</v>
      </c>
      <c r="BK1720" s="229">
        <f>ROUND(I1720*H1720,2)</f>
        <v>0</v>
      </c>
      <c r="BL1720" s="17" t="s">
        <v>379</v>
      </c>
      <c r="BM1720" s="228" t="s">
        <v>2233</v>
      </c>
    </row>
    <row r="1721" s="2" customFormat="1" ht="24.15" customHeight="1">
      <c r="A1721" s="38"/>
      <c r="B1721" s="39"/>
      <c r="C1721" s="216" t="s">
        <v>2234</v>
      </c>
      <c r="D1721" s="216" t="s">
        <v>120</v>
      </c>
      <c r="E1721" s="217" t="s">
        <v>2235</v>
      </c>
      <c r="F1721" s="218" t="s">
        <v>2236</v>
      </c>
      <c r="G1721" s="219" t="s">
        <v>1629</v>
      </c>
      <c r="H1721" s="220">
        <v>1</v>
      </c>
      <c r="I1721" s="221"/>
      <c r="J1721" s="222">
        <f>ROUND(I1721*H1721,2)</f>
        <v>0</v>
      </c>
      <c r="K1721" s="223"/>
      <c r="L1721" s="44"/>
      <c r="M1721" s="224" t="s">
        <v>1</v>
      </c>
      <c r="N1721" s="225" t="s">
        <v>41</v>
      </c>
      <c r="O1721" s="91"/>
      <c r="P1721" s="226">
        <f>O1721*H1721</f>
        <v>0</v>
      </c>
      <c r="Q1721" s="226">
        <v>6.0000000000000002E-05</v>
      </c>
      <c r="R1721" s="226">
        <f>Q1721*H1721</f>
        <v>6.0000000000000002E-05</v>
      </c>
      <c r="S1721" s="226">
        <v>0</v>
      </c>
      <c r="T1721" s="227">
        <f>S1721*H1721</f>
        <v>0</v>
      </c>
      <c r="U1721" s="38"/>
      <c r="V1721" s="38"/>
      <c r="W1721" s="38"/>
      <c r="X1721" s="38"/>
      <c r="Y1721" s="38"/>
      <c r="Z1721" s="38"/>
      <c r="AA1721" s="38"/>
      <c r="AB1721" s="38"/>
      <c r="AC1721" s="38"/>
      <c r="AD1721" s="38"/>
      <c r="AE1721" s="38"/>
      <c r="AR1721" s="228" t="s">
        <v>379</v>
      </c>
      <c r="AT1721" s="228" t="s">
        <v>120</v>
      </c>
      <c r="AU1721" s="228" t="s">
        <v>86</v>
      </c>
      <c r="AY1721" s="17" t="s">
        <v>116</v>
      </c>
      <c r="BE1721" s="229">
        <f>IF(N1721="základní",J1721,0)</f>
        <v>0</v>
      </c>
      <c r="BF1721" s="229">
        <f>IF(N1721="snížená",J1721,0)</f>
        <v>0</v>
      </c>
      <c r="BG1721" s="229">
        <f>IF(N1721="zákl. přenesená",J1721,0)</f>
        <v>0</v>
      </c>
      <c r="BH1721" s="229">
        <f>IF(N1721="sníž. přenesená",J1721,0)</f>
        <v>0</v>
      </c>
      <c r="BI1721" s="229">
        <f>IF(N1721="nulová",J1721,0)</f>
        <v>0</v>
      </c>
      <c r="BJ1721" s="17" t="s">
        <v>81</v>
      </c>
      <c r="BK1721" s="229">
        <f>ROUND(I1721*H1721,2)</f>
        <v>0</v>
      </c>
      <c r="BL1721" s="17" t="s">
        <v>379</v>
      </c>
      <c r="BM1721" s="228" t="s">
        <v>2237</v>
      </c>
    </row>
    <row r="1722" s="2" customFormat="1" ht="24.15" customHeight="1">
      <c r="A1722" s="38"/>
      <c r="B1722" s="39"/>
      <c r="C1722" s="216" t="s">
        <v>2238</v>
      </c>
      <c r="D1722" s="216" t="s">
        <v>120</v>
      </c>
      <c r="E1722" s="217" t="s">
        <v>2239</v>
      </c>
      <c r="F1722" s="218" t="s">
        <v>2240</v>
      </c>
      <c r="G1722" s="219" t="s">
        <v>1629</v>
      </c>
      <c r="H1722" s="220">
        <v>1</v>
      </c>
      <c r="I1722" s="221"/>
      <c r="J1722" s="222">
        <f>ROUND(I1722*H1722,2)</f>
        <v>0</v>
      </c>
      <c r="K1722" s="223"/>
      <c r="L1722" s="44"/>
      <c r="M1722" s="224" t="s">
        <v>1</v>
      </c>
      <c r="N1722" s="225" t="s">
        <v>41</v>
      </c>
      <c r="O1722" s="91"/>
      <c r="P1722" s="226">
        <f>O1722*H1722</f>
        <v>0</v>
      </c>
      <c r="Q1722" s="226">
        <v>6.0000000000000002E-05</v>
      </c>
      <c r="R1722" s="226">
        <f>Q1722*H1722</f>
        <v>6.0000000000000002E-05</v>
      </c>
      <c r="S1722" s="226">
        <v>0</v>
      </c>
      <c r="T1722" s="227">
        <f>S1722*H1722</f>
        <v>0</v>
      </c>
      <c r="U1722" s="38"/>
      <c r="V1722" s="38"/>
      <c r="W1722" s="38"/>
      <c r="X1722" s="38"/>
      <c r="Y1722" s="38"/>
      <c r="Z1722" s="38"/>
      <c r="AA1722" s="38"/>
      <c r="AB1722" s="38"/>
      <c r="AC1722" s="38"/>
      <c r="AD1722" s="38"/>
      <c r="AE1722" s="38"/>
      <c r="AR1722" s="228" t="s">
        <v>379</v>
      </c>
      <c r="AT1722" s="228" t="s">
        <v>120</v>
      </c>
      <c r="AU1722" s="228" t="s">
        <v>86</v>
      </c>
      <c r="AY1722" s="17" t="s">
        <v>116</v>
      </c>
      <c r="BE1722" s="229">
        <f>IF(N1722="základní",J1722,0)</f>
        <v>0</v>
      </c>
      <c r="BF1722" s="229">
        <f>IF(N1722="snížená",J1722,0)</f>
        <v>0</v>
      </c>
      <c r="BG1722" s="229">
        <f>IF(N1722="zákl. přenesená",J1722,0)</f>
        <v>0</v>
      </c>
      <c r="BH1722" s="229">
        <f>IF(N1722="sníž. přenesená",J1722,0)</f>
        <v>0</v>
      </c>
      <c r="BI1722" s="229">
        <f>IF(N1722="nulová",J1722,0)</f>
        <v>0</v>
      </c>
      <c r="BJ1722" s="17" t="s">
        <v>81</v>
      </c>
      <c r="BK1722" s="229">
        <f>ROUND(I1722*H1722,2)</f>
        <v>0</v>
      </c>
      <c r="BL1722" s="17" t="s">
        <v>379</v>
      </c>
      <c r="BM1722" s="228" t="s">
        <v>2241</v>
      </c>
    </row>
    <row r="1723" s="2" customFormat="1" ht="24.15" customHeight="1">
      <c r="A1723" s="38"/>
      <c r="B1723" s="39"/>
      <c r="C1723" s="216" t="s">
        <v>2242</v>
      </c>
      <c r="D1723" s="216" t="s">
        <v>120</v>
      </c>
      <c r="E1723" s="217" t="s">
        <v>2243</v>
      </c>
      <c r="F1723" s="218" t="s">
        <v>2244</v>
      </c>
      <c r="G1723" s="219" t="s">
        <v>1629</v>
      </c>
      <c r="H1723" s="220">
        <v>1</v>
      </c>
      <c r="I1723" s="221"/>
      <c r="J1723" s="222">
        <f>ROUND(I1723*H1723,2)</f>
        <v>0</v>
      </c>
      <c r="K1723" s="223"/>
      <c r="L1723" s="44"/>
      <c r="M1723" s="224" t="s">
        <v>1</v>
      </c>
      <c r="N1723" s="225" t="s">
        <v>41</v>
      </c>
      <c r="O1723" s="91"/>
      <c r="P1723" s="226">
        <f>O1723*H1723</f>
        <v>0</v>
      </c>
      <c r="Q1723" s="226">
        <v>6.0000000000000002E-05</v>
      </c>
      <c r="R1723" s="226">
        <f>Q1723*H1723</f>
        <v>6.0000000000000002E-05</v>
      </c>
      <c r="S1723" s="226">
        <v>0</v>
      </c>
      <c r="T1723" s="227">
        <f>S1723*H1723</f>
        <v>0</v>
      </c>
      <c r="U1723" s="38"/>
      <c r="V1723" s="38"/>
      <c r="W1723" s="38"/>
      <c r="X1723" s="38"/>
      <c r="Y1723" s="38"/>
      <c r="Z1723" s="38"/>
      <c r="AA1723" s="38"/>
      <c r="AB1723" s="38"/>
      <c r="AC1723" s="38"/>
      <c r="AD1723" s="38"/>
      <c r="AE1723" s="38"/>
      <c r="AR1723" s="228" t="s">
        <v>379</v>
      </c>
      <c r="AT1723" s="228" t="s">
        <v>120</v>
      </c>
      <c r="AU1723" s="228" t="s">
        <v>86</v>
      </c>
      <c r="AY1723" s="17" t="s">
        <v>116</v>
      </c>
      <c r="BE1723" s="229">
        <f>IF(N1723="základní",J1723,0)</f>
        <v>0</v>
      </c>
      <c r="BF1723" s="229">
        <f>IF(N1723="snížená",J1723,0)</f>
        <v>0</v>
      </c>
      <c r="BG1723" s="229">
        <f>IF(N1723="zákl. přenesená",J1723,0)</f>
        <v>0</v>
      </c>
      <c r="BH1723" s="229">
        <f>IF(N1723="sníž. přenesená",J1723,0)</f>
        <v>0</v>
      </c>
      <c r="BI1723" s="229">
        <f>IF(N1723="nulová",J1723,0)</f>
        <v>0</v>
      </c>
      <c r="BJ1723" s="17" t="s">
        <v>81</v>
      </c>
      <c r="BK1723" s="229">
        <f>ROUND(I1723*H1723,2)</f>
        <v>0</v>
      </c>
      <c r="BL1723" s="17" t="s">
        <v>379</v>
      </c>
      <c r="BM1723" s="228" t="s">
        <v>2245</v>
      </c>
    </row>
    <row r="1724" s="2" customFormat="1" ht="37.8" customHeight="1">
      <c r="A1724" s="38"/>
      <c r="B1724" s="39"/>
      <c r="C1724" s="216" t="s">
        <v>2246</v>
      </c>
      <c r="D1724" s="216" t="s">
        <v>120</v>
      </c>
      <c r="E1724" s="217" t="s">
        <v>2247</v>
      </c>
      <c r="F1724" s="218" t="s">
        <v>2248</v>
      </c>
      <c r="G1724" s="219" t="s">
        <v>697</v>
      </c>
      <c r="H1724" s="220">
        <v>26.100000000000001</v>
      </c>
      <c r="I1724" s="221"/>
      <c r="J1724" s="222">
        <f>ROUND(I1724*H1724,2)</f>
        <v>0</v>
      </c>
      <c r="K1724" s="223"/>
      <c r="L1724" s="44"/>
      <c r="M1724" s="224" t="s">
        <v>1</v>
      </c>
      <c r="N1724" s="225" t="s">
        <v>41</v>
      </c>
      <c r="O1724" s="91"/>
      <c r="P1724" s="226">
        <f>O1724*H1724</f>
        <v>0</v>
      </c>
      <c r="Q1724" s="226">
        <v>0</v>
      </c>
      <c r="R1724" s="226">
        <f>Q1724*H1724</f>
        <v>0</v>
      </c>
      <c r="S1724" s="226">
        <v>0</v>
      </c>
      <c r="T1724" s="227">
        <f>S1724*H1724</f>
        <v>0</v>
      </c>
      <c r="U1724" s="38"/>
      <c r="V1724" s="38"/>
      <c r="W1724" s="38"/>
      <c r="X1724" s="38"/>
      <c r="Y1724" s="38"/>
      <c r="Z1724" s="38"/>
      <c r="AA1724" s="38"/>
      <c r="AB1724" s="38"/>
      <c r="AC1724" s="38"/>
      <c r="AD1724" s="38"/>
      <c r="AE1724" s="38"/>
      <c r="AR1724" s="228" t="s">
        <v>379</v>
      </c>
      <c r="AT1724" s="228" t="s">
        <v>120</v>
      </c>
      <c r="AU1724" s="228" t="s">
        <v>86</v>
      </c>
      <c r="AY1724" s="17" t="s">
        <v>116</v>
      </c>
      <c r="BE1724" s="229">
        <f>IF(N1724="základní",J1724,0)</f>
        <v>0</v>
      </c>
      <c r="BF1724" s="229">
        <f>IF(N1724="snížená",J1724,0)</f>
        <v>0</v>
      </c>
      <c r="BG1724" s="229">
        <f>IF(N1724="zákl. přenesená",J1724,0)</f>
        <v>0</v>
      </c>
      <c r="BH1724" s="229">
        <f>IF(N1724="sníž. přenesená",J1724,0)</f>
        <v>0</v>
      </c>
      <c r="BI1724" s="229">
        <f>IF(N1724="nulová",J1724,0)</f>
        <v>0</v>
      </c>
      <c r="BJ1724" s="17" t="s">
        <v>81</v>
      </c>
      <c r="BK1724" s="229">
        <f>ROUND(I1724*H1724,2)</f>
        <v>0</v>
      </c>
      <c r="BL1724" s="17" t="s">
        <v>379</v>
      </c>
      <c r="BM1724" s="228" t="s">
        <v>2249</v>
      </c>
    </row>
    <row r="1725" s="2" customFormat="1" ht="24.15" customHeight="1">
      <c r="A1725" s="38"/>
      <c r="B1725" s="39"/>
      <c r="C1725" s="216" t="s">
        <v>2250</v>
      </c>
      <c r="D1725" s="216" t="s">
        <v>120</v>
      </c>
      <c r="E1725" s="217" t="s">
        <v>2251</v>
      </c>
      <c r="F1725" s="218" t="s">
        <v>2252</v>
      </c>
      <c r="G1725" s="219" t="s">
        <v>262</v>
      </c>
      <c r="H1725" s="220">
        <v>4.0949999999999998</v>
      </c>
      <c r="I1725" s="221"/>
      <c r="J1725" s="222">
        <f>ROUND(I1725*H1725,2)</f>
        <v>0</v>
      </c>
      <c r="K1725" s="223"/>
      <c r="L1725" s="44"/>
      <c r="M1725" s="224" t="s">
        <v>1</v>
      </c>
      <c r="N1725" s="225" t="s">
        <v>41</v>
      </c>
      <c r="O1725" s="91"/>
      <c r="P1725" s="226">
        <f>O1725*H1725</f>
        <v>0</v>
      </c>
      <c r="Q1725" s="226">
        <v>0.00027</v>
      </c>
      <c r="R1725" s="226">
        <f>Q1725*H1725</f>
        <v>0.0011056499999999999</v>
      </c>
      <c r="S1725" s="226">
        <v>0</v>
      </c>
      <c r="T1725" s="227">
        <f>S1725*H1725</f>
        <v>0</v>
      </c>
      <c r="U1725" s="38"/>
      <c r="V1725" s="38"/>
      <c r="W1725" s="38"/>
      <c r="X1725" s="38"/>
      <c r="Y1725" s="38"/>
      <c r="Z1725" s="38"/>
      <c r="AA1725" s="38"/>
      <c r="AB1725" s="38"/>
      <c r="AC1725" s="38"/>
      <c r="AD1725" s="38"/>
      <c r="AE1725" s="38"/>
      <c r="AR1725" s="228" t="s">
        <v>379</v>
      </c>
      <c r="AT1725" s="228" t="s">
        <v>120</v>
      </c>
      <c r="AU1725" s="228" t="s">
        <v>86</v>
      </c>
      <c r="AY1725" s="17" t="s">
        <v>116</v>
      </c>
      <c r="BE1725" s="229">
        <f>IF(N1725="základní",J1725,0)</f>
        <v>0</v>
      </c>
      <c r="BF1725" s="229">
        <f>IF(N1725="snížená",J1725,0)</f>
        <v>0</v>
      </c>
      <c r="BG1725" s="229">
        <f>IF(N1725="zákl. přenesená",J1725,0)</f>
        <v>0</v>
      </c>
      <c r="BH1725" s="229">
        <f>IF(N1725="sníž. přenesená",J1725,0)</f>
        <v>0</v>
      </c>
      <c r="BI1725" s="229">
        <f>IF(N1725="nulová",J1725,0)</f>
        <v>0</v>
      </c>
      <c r="BJ1725" s="17" t="s">
        <v>81</v>
      </c>
      <c r="BK1725" s="229">
        <f>ROUND(I1725*H1725,2)</f>
        <v>0</v>
      </c>
      <c r="BL1725" s="17" t="s">
        <v>379</v>
      </c>
      <c r="BM1725" s="228" t="s">
        <v>2253</v>
      </c>
    </row>
    <row r="1726" s="13" customFormat="1">
      <c r="A1726" s="13"/>
      <c r="B1726" s="237"/>
      <c r="C1726" s="238"/>
      <c r="D1726" s="239" t="s">
        <v>196</v>
      </c>
      <c r="E1726" s="240" t="s">
        <v>1</v>
      </c>
      <c r="F1726" s="241" t="s">
        <v>2254</v>
      </c>
      <c r="G1726" s="238"/>
      <c r="H1726" s="242">
        <v>4.0949999999999998</v>
      </c>
      <c r="I1726" s="243"/>
      <c r="J1726" s="238"/>
      <c r="K1726" s="238"/>
      <c r="L1726" s="244"/>
      <c r="M1726" s="245"/>
      <c r="N1726" s="246"/>
      <c r="O1726" s="246"/>
      <c r="P1726" s="246"/>
      <c r="Q1726" s="246"/>
      <c r="R1726" s="246"/>
      <c r="S1726" s="246"/>
      <c r="T1726" s="247"/>
      <c r="U1726" s="13"/>
      <c r="V1726" s="13"/>
      <c r="W1726" s="13"/>
      <c r="X1726" s="13"/>
      <c r="Y1726" s="13"/>
      <c r="Z1726" s="13"/>
      <c r="AA1726" s="13"/>
      <c r="AB1726" s="13"/>
      <c r="AC1726" s="13"/>
      <c r="AD1726" s="13"/>
      <c r="AE1726" s="13"/>
      <c r="AT1726" s="248" t="s">
        <v>196</v>
      </c>
      <c r="AU1726" s="248" t="s">
        <v>86</v>
      </c>
      <c r="AV1726" s="13" t="s">
        <v>86</v>
      </c>
      <c r="AW1726" s="13" t="s">
        <v>32</v>
      </c>
      <c r="AX1726" s="13" t="s">
        <v>81</v>
      </c>
      <c r="AY1726" s="248" t="s">
        <v>116</v>
      </c>
    </row>
    <row r="1727" s="2" customFormat="1" ht="24.15" customHeight="1">
      <c r="A1727" s="38"/>
      <c r="B1727" s="39"/>
      <c r="C1727" s="271" t="s">
        <v>2255</v>
      </c>
      <c r="D1727" s="271" t="s">
        <v>1304</v>
      </c>
      <c r="E1727" s="272" t="s">
        <v>2256</v>
      </c>
      <c r="F1727" s="273" t="s">
        <v>2257</v>
      </c>
      <c r="G1727" s="274" t="s">
        <v>1629</v>
      </c>
      <c r="H1727" s="275">
        <v>9</v>
      </c>
      <c r="I1727" s="276"/>
      <c r="J1727" s="277">
        <f>ROUND(I1727*H1727,2)</f>
        <v>0</v>
      </c>
      <c r="K1727" s="278"/>
      <c r="L1727" s="279"/>
      <c r="M1727" s="280" t="s">
        <v>1</v>
      </c>
      <c r="N1727" s="281" t="s">
        <v>41</v>
      </c>
      <c r="O1727" s="91"/>
      <c r="P1727" s="226">
        <f>O1727*H1727</f>
        <v>0</v>
      </c>
      <c r="Q1727" s="226">
        <v>0</v>
      </c>
      <c r="R1727" s="226">
        <f>Q1727*H1727</f>
        <v>0</v>
      </c>
      <c r="S1727" s="226">
        <v>0</v>
      </c>
      <c r="T1727" s="227">
        <f>S1727*H1727</f>
        <v>0</v>
      </c>
      <c r="U1727" s="38"/>
      <c r="V1727" s="38"/>
      <c r="W1727" s="38"/>
      <c r="X1727" s="38"/>
      <c r="Y1727" s="38"/>
      <c r="Z1727" s="38"/>
      <c r="AA1727" s="38"/>
      <c r="AB1727" s="38"/>
      <c r="AC1727" s="38"/>
      <c r="AD1727" s="38"/>
      <c r="AE1727" s="38"/>
      <c r="AR1727" s="228" t="s">
        <v>519</v>
      </c>
      <c r="AT1727" s="228" t="s">
        <v>1304</v>
      </c>
      <c r="AU1727" s="228" t="s">
        <v>86</v>
      </c>
      <c r="AY1727" s="17" t="s">
        <v>116</v>
      </c>
      <c r="BE1727" s="229">
        <f>IF(N1727="základní",J1727,0)</f>
        <v>0</v>
      </c>
      <c r="BF1727" s="229">
        <f>IF(N1727="snížená",J1727,0)</f>
        <v>0</v>
      </c>
      <c r="BG1727" s="229">
        <f>IF(N1727="zákl. přenesená",J1727,0)</f>
        <v>0</v>
      </c>
      <c r="BH1727" s="229">
        <f>IF(N1727="sníž. přenesená",J1727,0)</f>
        <v>0</v>
      </c>
      <c r="BI1727" s="229">
        <f>IF(N1727="nulová",J1727,0)</f>
        <v>0</v>
      </c>
      <c r="BJ1727" s="17" t="s">
        <v>81</v>
      </c>
      <c r="BK1727" s="229">
        <f>ROUND(I1727*H1727,2)</f>
        <v>0</v>
      </c>
      <c r="BL1727" s="17" t="s">
        <v>379</v>
      </c>
      <c r="BM1727" s="228" t="s">
        <v>2258</v>
      </c>
    </row>
    <row r="1728" s="2" customFormat="1" ht="24.15" customHeight="1">
      <c r="A1728" s="38"/>
      <c r="B1728" s="39"/>
      <c r="C1728" s="216" t="s">
        <v>2259</v>
      </c>
      <c r="D1728" s="216" t="s">
        <v>120</v>
      </c>
      <c r="E1728" s="217" t="s">
        <v>2260</v>
      </c>
      <c r="F1728" s="218" t="s">
        <v>2261</v>
      </c>
      <c r="G1728" s="219" t="s">
        <v>262</v>
      </c>
      <c r="H1728" s="220">
        <v>2.633</v>
      </c>
      <c r="I1728" s="221"/>
      <c r="J1728" s="222">
        <f>ROUND(I1728*H1728,2)</f>
        <v>0</v>
      </c>
      <c r="K1728" s="223"/>
      <c r="L1728" s="44"/>
      <c r="M1728" s="224" t="s">
        <v>1</v>
      </c>
      <c r="N1728" s="225" t="s">
        <v>41</v>
      </c>
      <c r="O1728" s="91"/>
      <c r="P1728" s="226">
        <f>O1728*H1728</f>
        <v>0</v>
      </c>
      <c r="Q1728" s="226">
        <v>0.00027</v>
      </c>
      <c r="R1728" s="226">
        <f>Q1728*H1728</f>
        <v>0.00071091000000000004</v>
      </c>
      <c r="S1728" s="226">
        <v>0</v>
      </c>
      <c r="T1728" s="227">
        <f>S1728*H1728</f>
        <v>0</v>
      </c>
      <c r="U1728" s="38"/>
      <c r="V1728" s="38"/>
      <c r="W1728" s="38"/>
      <c r="X1728" s="38"/>
      <c r="Y1728" s="38"/>
      <c r="Z1728" s="38"/>
      <c r="AA1728" s="38"/>
      <c r="AB1728" s="38"/>
      <c r="AC1728" s="38"/>
      <c r="AD1728" s="38"/>
      <c r="AE1728" s="38"/>
      <c r="AR1728" s="228" t="s">
        <v>379</v>
      </c>
      <c r="AT1728" s="228" t="s">
        <v>120</v>
      </c>
      <c r="AU1728" s="228" t="s">
        <v>86</v>
      </c>
      <c r="AY1728" s="17" t="s">
        <v>116</v>
      </c>
      <c r="BE1728" s="229">
        <f>IF(N1728="základní",J1728,0)</f>
        <v>0</v>
      </c>
      <c r="BF1728" s="229">
        <f>IF(N1728="snížená",J1728,0)</f>
        <v>0</v>
      </c>
      <c r="BG1728" s="229">
        <f>IF(N1728="zákl. přenesená",J1728,0)</f>
        <v>0</v>
      </c>
      <c r="BH1728" s="229">
        <f>IF(N1728="sníž. přenesená",J1728,0)</f>
        <v>0</v>
      </c>
      <c r="BI1728" s="229">
        <f>IF(N1728="nulová",J1728,0)</f>
        <v>0</v>
      </c>
      <c r="BJ1728" s="17" t="s">
        <v>81</v>
      </c>
      <c r="BK1728" s="229">
        <f>ROUND(I1728*H1728,2)</f>
        <v>0</v>
      </c>
      <c r="BL1728" s="17" t="s">
        <v>379</v>
      </c>
      <c r="BM1728" s="228" t="s">
        <v>2262</v>
      </c>
    </row>
    <row r="1729" s="13" customFormat="1">
      <c r="A1729" s="13"/>
      <c r="B1729" s="237"/>
      <c r="C1729" s="238"/>
      <c r="D1729" s="239" t="s">
        <v>196</v>
      </c>
      <c r="E1729" s="240" t="s">
        <v>1</v>
      </c>
      <c r="F1729" s="241" t="s">
        <v>2263</v>
      </c>
      <c r="G1729" s="238"/>
      <c r="H1729" s="242">
        <v>2.633</v>
      </c>
      <c r="I1729" s="243"/>
      <c r="J1729" s="238"/>
      <c r="K1729" s="238"/>
      <c r="L1729" s="244"/>
      <c r="M1729" s="245"/>
      <c r="N1729" s="246"/>
      <c r="O1729" s="246"/>
      <c r="P1729" s="246"/>
      <c r="Q1729" s="246"/>
      <c r="R1729" s="246"/>
      <c r="S1729" s="246"/>
      <c r="T1729" s="247"/>
      <c r="U1729" s="13"/>
      <c r="V1729" s="13"/>
      <c r="W1729" s="13"/>
      <c r="X1729" s="13"/>
      <c r="Y1729" s="13"/>
      <c r="Z1729" s="13"/>
      <c r="AA1729" s="13"/>
      <c r="AB1729" s="13"/>
      <c r="AC1729" s="13"/>
      <c r="AD1729" s="13"/>
      <c r="AE1729" s="13"/>
      <c r="AT1729" s="248" t="s">
        <v>196</v>
      </c>
      <c r="AU1729" s="248" t="s">
        <v>86</v>
      </c>
      <c r="AV1729" s="13" t="s">
        <v>86</v>
      </c>
      <c r="AW1729" s="13" t="s">
        <v>32</v>
      </c>
      <c r="AX1729" s="13" t="s">
        <v>81</v>
      </c>
      <c r="AY1729" s="248" t="s">
        <v>116</v>
      </c>
    </row>
    <row r="1730" s="2" customFormat="1" ht="24.15" customHeight="1">
      <c r="A1730" s="38"/>
      <c r="B1730" s="39"/>
      <c r="C1730" s="271" t="s">
        <v>2264</v>
      </c>
      <c r="D1730" s="271" t="s">
        <v>1304</v>
      </c>
      <c r="E1730" s="272" t="s">
        <v>2265</v>
      </c>
      <c r="F1730" s="273" t="s">
        <v>2266</v>
      </c>
      <c r="G1730" s="274" t="s">
        <v>1629</v>
      </c>
      <c r="H1730" s="275">
        <v>3</v>
      </c>
      <c r="I1730" s="276"/>
      <c r="J1730" s="277">
        <f>ROUND(I1730*H1730,2)</f>
        <v>0</v>
      </c>
      <c r="K1730" s="278"/>
      <c r="L1730" s="279"/>
      <c r="M1730" s="280" t="s">
        <v>1</v>
      </c>
      <c r="N1730" s="281" t="s">
        <v>41</v>
      </c>
      <c r="O1730" s="91"/>
      <c r="P1730" s="226">
        <f>O1730*H1730</f>
        <v>0</v>
      </c>
      <c r="Q1730" s="226">
        <v>0</v>
      </c>
      <c r="R1730" s="226">
        <f>Q1730*H1730</f>
        <v>0</v>
      </c>
      <c r="S1730" s="226">
        <v>0</v>
      </c>
      <c r="T1730" s="227">
        <f>S1730*H1730</f>
        <v>0</v>
      </c>
      <c r="U1730" s="38"/>
      <c r="V1730" s="38"/>
      <c r="W1730" s="38"/>
      <c r="X1730" s="38"/>
      <c r="Y1730" s="38"/>
      <c r="Z1730" s="38"/>
      <c r="AA1730" s="38"/>
      <c r="AB1730" s="38"/>
      <c r="AC1730" s="38"/>
      <c r="AD1730" s="38"/>
      <c r="AE1730" s="38"/>
      <c r="AR1730" s="228" t="s">
        <v>519</v>
      </c>
      <c r="AT1730" s="228" t="s">
        <v>1304</v>
      </c>
      <c r="AU1730" s="228" t="s">
        <v>86</v>
      </c>
      <c r="AY1730" s="17" t="s">
        <v>116</v>
      </c>
      <c r="BE1730" s="229">
        <f>IF(N1730="základní",J1730,0)</f>
        <v>0</v>
      </c>
      <c r="BF1730" s="229">
        <f>IF(N1730="snížená",J1730,0)</f>
        <v>0</v>
      </c>
      <c r="BG1730" s="229">
        <f>IF(N1730="zákl. přenesená",J1730,0)</f>
        <v>0</v>
      </c>
      <c r="BH1730" s="229">
        <f>IF(N1730="sníž. přenesená",J1730,0)</f>
        <v>0</v>
      </c>
      <c r="BI1730" s="229">
        <f>IF(N1730="nulová",J1730,0)</f>
        <v>0</v>
      </c>
      <c r="BJ1730" s="17" t="s">
        <v>81</v>
      </c>
      <c r="BK1730" s="229">
        <f>ROUND(I1730*H1730,2)</f>
        <v>0</v>
      </c>
      <c r="BL1730" s="17" t="s">
        <v>379</v>
      </c>
      <c r="BM1730" s="228" t="s">
        <v>2267</v>
      </c>
    </row>
    <row r="1731" s="2" customFormat="1" ht="24.15" customHeight="1">
      <c r="A1731" s="38"/>
      <c r="B1731" s="39"/>
      <c r="C1731" s="216" t="s">
        <v>2268</v>
      </c>
      <c r="D1731" s="216" t="s">
        <v>120</v>
      </c>
      <c r="E1731" s="217" t="s">
        <v>2269</v>
      </c>
      <c r="F1731" s="218" t="s">
        <v>2270</v>
      </c>
      <c r="G1731" s="219" t="s">
        <v>262</v>
      </c>
      <c r="H1731" s="220">
        <v>26.344000000000001</v>
      </c>
      <c r="I1731" s="221"/>
      <c r="J1731" s="222">
        <f>ROUND(I1731*H1731,2)</f>
        <v>0</v>
      </c>
      <c r="K1731" s="223"/>
      <c r="L1731" s="44"/>
      <c r="M1731" s="224" t="s">
        <v>1</v>
      </c>
      <c r="N1731" s="225" t="s">
        <v>41</v>
      </c>
      <c r="O1731" s="91"/>
      <c r="P1731" s="226">
        <f>O1731*H1731</f>
        <v>0</v>
      </c>
      <c r="Q1731" s="226">
        <v>0.00027</v>
      </c>
      <c r="R1731" s="226">
        <f>Q1731*H1731</f>
        <v>0.0071128800000000002</v>
      </c>
      <c r="S1731" s="226">
        <v>0</v>
      </c>
      <c r="T1731" s="227">
        <f>S1731*H1731</f>
        <v>0</v>
      </c>
      <c r="U1731" s="38"/>
      <c r="V1731" s="38"/>
      <c r="W1731" s="38"/>
      <c r="X1731" s="38"/>
      <c r="Y1731" s="38"/>
      <c r="Z1731" s="38"/>
      <c r="AA1731" s="38"/>
      <c r="AB1731" s="38"/>
      <c r="AC1731" s="38"/>
      <c r="AD1731" s="38"/>
      <c r="AE1731" s="38"/>
      <c r="AR1731" s="228" t="s">
        <v>379</v>
      </c>
      <c r="AT1731" s="228" t="s">
        <v>120</v>
      </c>
      <c r="AU1731" s="228" t="s">
        <v>86</v>
      </c>
      <c r="AY1731" s="17" t="s">
        <v>116</v>
      </c>
      <c r="BE1731" s="229">
        <f>IF(N1731="základní",J1731,0)</f>
        <v>0</v>
      </c>
      <c r="BF1731" s="229">
        <f>IF(N1731="snížená",J1731,0)</f>
        <v>0</v>
      </c>
      <c r="BG1731" s="229">
        <f>IF(N1731="zákl. přenesená",J1731,0)</f>
        <v>0</v>
      </c>
      <c r="BH1731" s="229">
        <f>IF(N1731="sníž. přenesená",J1731,0)</f>
        <v>0</v>
      </c>
      <c r="BI1731" s="229">
        <f>IF(N1731="nulová",J1731,0)</f>
        <v>0</v>
      </c>
      <c r="BJ1731" s="17" t="s">
        <v>81</v>
      </c>
      <c r="BK1731" s="229">
        <f>ROUND(I1731*H1731,2)</f>
        <v>0</v>
      </c>
      <c r="BL1731" s="17" t="s">
        <v>379</v>
      </c>
      <c r="BM1731" s="228" t="s">
        <v>2271</v>
      </c>
    </row>
    <row r="1732" s="13" customFormat="1">
      <c r="A1732" s="13"/>
      <c r="B1732" s="237"/>
      <c r="C1732" s="238"/>
      <c r="D1732" s="239" t="s">
        <v>196</v>
      </c>
      <c r="E1732" s="240" t="s">
        <v>1</v>
      </c>
      <c r="F1732" s="241" t="s">
        <v>2272</v>
      </c>
      <c r="G1732" s="238"/>
      <c r="H1732" s="242">
        <v>11.625</v>
      </c>
      <c r="I1732" s="243"/>
      <c r="J1732" s="238"/>
      <c r="K1732" s="238"/>
      <c r="L1732" s="244"/>
      <c r="M1732" s="245"/>
      <c r="N1732" s="246"/>
      <c r="O1732" s="246"/>
      <c r="P1732" s="246"/>
      <c r="Q1732" s="246"/>
      <c r="R1732" s="246"/>
      <c r="S1732" s="246"/>
      <c r="T1732" s="247"/>
      <c r="U1732" s="13"/>
      <c r="V1732" s="13"/>
      <c r="W1732" s="13"/>
      <c r="X1732" s="13"/>
      <c r="Y1732" s="13"/>
      <c r="Z1732" s="13"/>
      <c r="AA1732" s="13"/>
      <c r="AB1732" s="13"/>
      <c r="AC1732" s="13"/>
      <c r="AD1732" s="13"/>
      <c r="AE1732" s="13"/>
      <c r="AT1732" s="248" t="s">
        <v>196</v>
      </c>
      <c r="AU1732" s="248" t="s">
        <v>86</v>
      </c>
      <c r="AV1732" s="13" t="s">
        <v>86</v>
      </c>
      <c r="AW1732" s="13" t="s">
        <v>32</v>
      </c>
      <c r="AX1732" s="13" t="s">
        <v>76</v>
      </c>
      <c r="AY1732" s="248" t="s">
        <v>116</v>
      </c>
    </row>
    <row r="1733" s="13" customFormat="1">
      <c r="A1733" s="13"/>
      <c r="B1733" s="237"/>
      <c r="C1733" s="238"/>
      <c r="D1733" s="239" t="s">
        <v>196</v>
      </c>
      <c r="E1733" s="240" t="s">
        <v>1</v>
      </c>
      <c r="F1733" s="241" t="s">
        <v>2273</v>
      </c>
      <c r="G1733" s="238"/>
      <c r="H1733" s="242">
        <v>11.625</v>
      </c>
      <c r="I1733" s="243"/>
      <c r="J1733" s="238"/>
      <c r="K1733" s="238"/>
      <c r="L1733" s="244"/>
      <c r="M1733" s="245"/>
      <c r="N1733" s="246"/>
      <c r="O1733" s="246"/>
      <c r="P1733" s="246"/>
      <c r="Q1733" s="246"/>
      <c r="R1733" s="246"/>
      <c r="S1733" s="246"/>
      <c r="T1733" s="247"/>
      <c r="U1733" s="13"/>
      <c r="V1733" s="13"/>
      <c r="W1733" s="13"/>
      <c r="X1733" s="13"/>
      <c r="Y1733" s="13"/>
      <c r="Z1733" s="13"/>
      <c r="AA1733" s="13"/>
      <c r="AB1733" s="13"/>
      <c r="AC1733" s="13"/>
      <c r="AD1733" s="13"/>
      <c r="AE1733" s="13"/>
      <c r="AT1733" s="248" t="s">
        <v>196</v>
      </c>
      <c r="AU1733" s="248" t="s">
        <v>86</v>
      </c>
      <c r="AV1733" s="13" t="s">
        <v>86</v>
      </c>
      <c r="AW1733" s="13" t="s">
        <v>32</v>
      </c>
      <c r="AX1733" s="13" t="s">
        <v>76</v>
      </c>
      <c r="AY1733" s="248" t="s">
        <v>116</v>
      </c>
    </row>
    <row r="1734" s="13" customFormat="1">
      <c r="A1734" s="13"/>
      <c r="B1734" s="237"/>
      <c r="C1734" s="238"/>
      <c r="D1734" s="239" t="s">
        <v>196</v>
      </c>
      <c r="E1734" s="240" t="s">
        <v>1</v>
      </c>
      <c r="F1734" s="241" t="s">
        <v>2274</v>
      </c>
      <c r="G1734" s="238"/>
      <c r="H1734" s="242">
        <v>1.4139999999999999</v>
      </c>
      <c r="I1734" s="243"/>
      <c r="J1734" s="238"/>
      <c r="K1734" s="238"/>
      <c r="L1734" s="244"/>
      <c r="M1734" s="245"/>
      <c r="N1734" s="246"/>
      <c r="O1734" s="246"/>
      <c r="P1734" s="246"/>
      <c r="Q1734" s="246"/>
      <c r="R1734" s="246"/>
      <c r="S1734" s="246"/>
      <c r="T1734" s="247"/>
      <c r="U1734" s="13"/>
      <c r="V1734" s="13"/>
      <c r="W1734" s="13"/>
      <c r="X1734" s="13"/>
      <c r="Y1734" s="13"/>
      <c r="Z1734" s="13"/>
      <c r="AA1734" s="13"/>
      <c r="AB1734" s="13"/>
      <c r="AC1734" s="13"/>
      <c r="AD1734" s="13"/>
      <c r="AE1734" s="13"/>
      <c r="AT1734" s="248" t="s">
        <v>196</v>
      </c>
      <c r="AU1734" s="248" t="s">
        <v>86</v>
      </c>
      <c r="AV1734" s="13" t="s">
        <v>86</v>
      </c>
      <c r="AW1734" s="13" t="s">
        <v>32</v>
      </c>
      <c r="AX1734" s="13" t="s">
        <v>76</v>
      </c>
      <c r="AY1734" s="248" t="s">
        <v>116</v>
      </c>
    </row>
    <row r="1735" s="13" customFormat="1">
      <c r="A1735" s="13"/>
      <c r="B1735" s="237"/>
      <c r="C1735" s="238"/>
      <c r="D1735" s="239" t="s">
        <v>196</v>
      </c>
      <c r="E1735" s="240" t="s">
        <v>1</v>
      </c>
      <c r="F1735" s="241" t="s">
        <v>2275</v>
      </c>
      <c r="G1735" s="238"/>
      <c r="H1735" s="242">
        <v>1.6799999999999999</v>
      </c>
      <c r="I1735" s="243"/>
      <c r="J1735" s="238"/>
      <c r="K1735" s="238"/>
      <c r="L1735" s="244"/>
      <c r="M1735" s="245"/>
      <c r="N1735" s="246"/>
      <c r="O1735" s="246"/>
      <c r="P1735" s="246"/>
      <c r="Q1735" s="246"/>
      <c r="R1735" s="246"/>
      <c r="S1735" s="246"/>
      <c r="T1735" s="247"/>
      <c r="U1735" s="13"/>
      <c r="V1735" s="13"/>
      <c r="W1735" s="13"/>
      <c r="X1735" s="13"/>
      <c r="Y1735" s="13"/>
      <c r="Z1735" s="13"/>
      <c r="AA1735" s="13"/>
      <c r="AB1735" s="13"/>
      <c r="AC1735" s="13"/>
      <c r="AD1735" s="13"/>
      <c r="AE1735" s="13"/>
      <c r="AT1735" s="248" t="s">
        <v>196</v>
      </c>
      <c r="AU1735" s="248" t="s">
        <v>86</v>
      </c>
      <c r="AV1735" s="13" t="s">
        <v>86</v>
      </c>
      <c r="AW1735" s="13" t="s">
        <v>32</v>
      </c>
      <c r="AX1735" s="13" t="s">
        <v>76</v>
      </c>
      <c r="AY1735" s="248" t="s">
        <v>116</v>
      </c>
    </row>
    <row r="1736" s="14" customFormat="1">
      <c r="A1736" s="14"/>
      <c r="B1736" s="249"/>
      <c r="C1736" s="250"/>
      <c r="D1736" s="239" t="s">
        <v>196</v>
      </c>
      <c r="E1736" s="251" t="s">
        <v>1</v>
      </c>
      <c r="F1736" s="252" t="s">
        <v>201</v>
      </c>
      <c r="G1736" s="250"/>
      <c r="H1736" s="253">
        <v>26.344000000000001</v>
      </c>
      <c r="I1736" s="254"/>
      <c r="J1736" s="250"/>
      <c r="K1736" s="250"/>
      <c r="L1736" s="255"/>
      <c r="M1736" s="256"/>
      <c r="N1736" s="257"/>
      <c r="O1736" s="257"/>
      <c r="P1736" s="257"/>
      <c r="Q1736" s="257"/>
      <c r="R1736" s="257"/>
      <c r="S1736" s="257"/>
      <c r="T1736" s="258"/>
      <c r="U1736" s="14"/>
      <c r="V1736" s="14"/>
      <c r="W1736" s="14"/>
      <c r="X1736" s="14"/>
      <c r="Y1736" s="14"/>
      <c r="Z1736" s="14"/>
      <c r="AA1736" s="14"/>
      <c r="AB1736" s="14"/>
      <c r="AC1736" s="14"/>
      <c r="AD1736" s="14"/>
      <c r="AE1736" s="14"/>
      <c r="AT1736" s="259" t="s">
        <v>196</v>
      </c>
      <c r="AU1736" s="259" t="s">
        <v>86</v>
      </c>
      <c r="AV1736" s="14" t="s">
        <v>126</v>
      </c>
      <c r="AW1736" s="14" t="s">
        <v>32</v>
      </c>
      <c r="AX1736" s="14" t="s">
        <v>81</v>
      </c>
      <c r="AY1736" s="259" t="s">
        <v>116</v>
      </c>
    </row>
    <row r="1737" s="2" customFormat="1" ht="37.8" customHeight="1">
      <c r="A1737" s="38"/>
      <c r="B1737" s="39"/>
      <c r="C1737" s="271" t="s">
        <v>2276</v>
      </c>
      <c r="D1737" s="271" t="s">
        <v>1304</v>
      </c>
      <c r="E1737" s="272" t="s">
        <v>2277</v>
      </c>
      <c r="F1737" s="273" t="s">
        <v>2278</v>
      </c>
      <c r="G1737" s="274" t="s">
        <v>1629</v>
      </c>
      <c r="H1737" s="275">
        <v>5</v>
      </c>
      <c r="I1737" s="276"/>
      <c r="J1737" s="277">
        <f>ROUND(I1737*H1737,2)</f>
        <v>0</v>
      </c>
      <c r="K1737" s="278"/>
      <c r="L1737" s="279"/>
      <c r="M1737" s="280" t="s">
        <v>1</v>
      </c>
      <c r="N1737" s="281" t="s">
        <v>41</v>
      </c>
      <c r="O1737" s="91"/>
      <c r="P1737" s="226">
        <f>O1737*H1737</f>
        <v>0</v>
      </c>
      <c r="Q1737" s="226">
        <v>0</v>
      </c>
      <c r="R1737" s="226">
        <f>Q1737*H1737</f>
        <v>0</v>
      </c>
      <c r="S1737" s="226">
        <v>0</v>
      </c>
      <c r="T1737" s="227">
        <f>S1737*H1737</f>
        <v>0</v>
      </c>
      <c r="U1737" s="38"/>
      <c r="V1737" s="38"/>
      <c r="W1737" s="38"/>
      <c r="X1737" s="38"/>
      <c r="Y1737" s="38"/>
      <c r="Z1737" s="38"/>
      <c r="AA1737" s="38"/>
      <c r="AB1737" s="38"/>
      <c r="AC1737" s="38"/>
      <c r="AD1737" s="38"/>
      <c r="AE1737" s="38"/>
      <c r="AR1737" s="228" t="s">
        <v>519</v>
      </c>
      <c r="AT1737" s="228" t="s">
        <v>1304</v>
      </c>
      <c r="AU1737" s="228" t="s">
        <v>86</v>
      </c>
      <c r="AY1737" s="17" t="s">
        <v>116</v>
      </c>
      <c r="BE1737" s="229">
        <f>IF(N1737="základní",J1737,0)</f>
        <v>0</v>
      </c>
      <c r="BF1737" s="229">
        <f>IF(N1737="snížená",J1737,0)</f>
        <v>0</v>
      </c>
      <c r="BG1737" s="229">
        <f>IF(N1737="zákl. přenesená",J1737,0)</f>
        <v>0</v>
      </c>
      <c r="BH1737" s="229">
        <f>IF(N1737="sníž. přenesená",J1737,0)</f>
        <v>0</v>
      </c>
      <c r="BI1737" s="229">
        <f>IF(N1737="nulová",J1737,0)</f>
        <v>0</v>
      </c>
      <c r="BJ1737" s="17" t="s">
        <v>81</v>
      </c>
      <c r="BK1737" s="229">
        <f>ROUND(I1737*H1737,2)</f>
        <v>0</v>
      </c>
      <c r="BL1737" s="17" t="s">
        <v>379</v>
      </c>
      <c r="BM1737" s="228" t="s">
        <v>2279</v>
      </c>
    </row>
    <row r="1738" s="2" customFormat="1" ht="37.8" customHeight="1">
      <c r="A1738" s="38"/>
      <c r="B1738" s="39"/>
      <c r="C1738" s="216" t="s">
        <v>2280</v>
      </c>
      <c r="D1738" s="216" t="s">
        <v>120</v>
      </c>
      <c r="E1738" s="217" t="s">
        <v>2281</v>
      </c>
      <c r="F1738" s="218" t="s">
        <v>2282</v>
      </c>
      <c r="G1738" s="219" t="s">
        <v>1629</v>
      </c>
      <c r="H1738" s="220">
        <v>4</v>
      </c>
      <c r="I1738" s="221"/>
      <c r="J1738" s="222">
        <f>ROUND(I1738*H1738,2)</f>
        <v>0</v>
      </c>
      <c r="K1738" s="223"/>
      <c r="L1738" s="44"/>
      <c r="M1738" s="224" t="s">
        <v>1</v>
      </c>
      <c r="N1738" s="225" t="s">
        <v>41</v>
      </c>
      <c r="O1738" s="91"/>
      <c r="P1738" s="226">
        <f>O1738*H1738</f>
        <v>0</v>
      </c>
      <c r="Q1738" s="226">
        <v>0</v>
      </c>
      <c r="R1738" s="226">
        <f>Q1738*H1738</f>
        <v>0</v>
      </c>
      <c r="S1738" s="226">
        <v>0</v>
      </c>
      <c r="T1738" s="227">
        <f>S1738*H1738</f>
        <v>0</v>
      </c>
      <c r="U1738" s="38"/>
      <c r="V1738" s="38"/>
      <c r="W1738" s="38"/>
      <c r="X1738" s="38"/>
      <c r="Y1738" s="38"/>
      <c r="Z1738" s="38"/>
      <c r="AA1738" s="38"/>
      <c r="AB1738" s="38"/>
      <c r="AC1738" s="38"/>
      <c r="AD1738" s="38"/>
      <c r="AE1738" s="38"/>
      <c r="AR1738" s="228" t="s">
        <v>379</v>
      </c>
      <c r="AT1738" s="228" t="s">
        <v>120</v>
      </c>
      <c r="AU1738" s="228" t="s">
        <v>86</v>
      </c>
      <c r="AY1738" s="17" t="s">
        <v>116</v>
      </c>
      <c r="BE1738" s="229">
        <f>IF(N1738="základní",J1738,0)</f>
        <v>0</v>
      </c>
      <c r="BF1738" s="229">
        <f>IF(N1738="snížená",J1738,0)</f>
        <v>0</v>
      </c>
      <c r="BG1738" s="229">
        <f>IF(N1738="zákl. přenesená",J1738,0)</f>
        <v>0</v>
      </c>
      <c r="BH1738" s="229">
        <f>IF(N1738="sníž. přenesená",J1738,0)</f>
        <v>0</v>
      </c>
      <c r="BI1738" s="229">
        <f>IF(N1738="nulová",J1738,0)</f>
        <v>0</v>
      </c>
      <c r="BJ1738" s="17" t="s">
        <v>81</v>
      </c>
      <c r="BK1738" s="229">
        <f>ROUND(I1738*H1738,2)</f>
        <v>0</v>
      </c>
      <c r="BL1738" s="17" t="s">
        <v>379</v>
      </c>
      <c r="BM1738" s="228" t="s">
        <v>2283</v>
      </c>
    </row>
    <row r="1739" s="2" customFormat="1" ht="24.15" customHeight="1">
      <c r="A1739" s="38"/>
      <c r="B1739" s="39"/>
      <c r="C1739" s="271" t="s">
        <v>2284</v>
      </c>
      <c r="D1739" s="271" t="s">
        <v>1304</v>
      </c>
      <c r="E1739" s="272" t="s">
        <v>2285</v>
      </c>
      <c r="F1739" s="273" t="s">
        <v>2286</v>
      </c>
      <c r="G1739" s="274" t="s">
        <v>1629</v>
      </c>
      <c r="H1739" s="275">
        <v>5</v>
      </c>
      <c r="I1739" s="276"/>
      <c r="J1739" s="277">
        <f>ROUND(I1739*H1739,2)</f>
        <v>0</v>
      </c>
      <c r="K1739" s="278"/>
      <c r="L1739" s="279"/>
      <c r="M1739" s="280" t="s">
        <v>1</v>
      </c>
      <c r="N1739" s="281" t="s">
        <v>41</v>
      </c>
      <c r="O1739" s="91"/>
      <c r="P1739" s="226">
        <f>O1739*H1739</f>
        <v>0</v>
      </c>
      <c r="Q1739" s="226">
        <v>0</v>
      </c>
      <c r="R1739" s="226">
        <f>Q1739*H1739</f>
        <v>0</v>
      </c>
      <c r="S1739" s="226">
        <v>0</v>
      </c>
      <c r="T1739" s="227">
        <f>S1739*H1739</f>
        <v>0</v>
      </c>
      <c r="U1739" s="38"/>
      <c r="V1739" s="38"/>
      <c r="W1739" s="38"/>
      <c r="X1739" s="38"/>
      <c r="Y1739" s="38"/>
      <c r="Z1739" s="38"/>
      <c r="AA1739" s="38"/>
      <c r="AB1739" s="38"/>
      <c r="AC1739" s="38"/>
      <c r="AD1739" s="38"/>
      <c r="AE1739" s="38"/>
      <c r="AR1739" s="228" t="s">
        <v>519</v>
      </c>
      <c r="AT1739" s="228" t="s">
        <v>1304</v>
      </c>
      <c r="AU1739" s="228" t="s">
        <v>86</v>
      </c>
      <c r="AY1739" s="17" t="s">
        <v>116</v>
      </c>
      <c r="BE1739" s="229">
        <f>IF(N1739="základní",J1739,0)</f>
        <v>0</v>
      </c>
      <c r="BF1739" s="229">
        <f>IF(N1739="snížená",J1739,0)</f>
        <v>0</v>
      </c>
      <c r="BG1739" s="229">
        <f>IF(N1739="zákl. přenesená",J1739,0)</f>
        <v>0</v>
      </c>
      <c r="BH1739" s="229">
        <f>IF(N1739="sníž. přenesená",J1739,0)</f>
        <v>0</v>
      </c>
      <c r="BI1739" s="229">
        <f>IF(N1739="nulová",J1739,0)</f>
        <v>0</v>
      </c>
      <c r="BJ1739" s="17" t="s">
        <v>81</v>
      </c>
      <c r="BK1739" s="229">
        <f>ROUND(I1739*H1739,2)</f>
        <v>0</v>
      </c>
      <c r="BL1739" s="17" t="s">
        <v>379</v>
      </c>
      <c r="BM1739" s="228" t="s">
        <v>2287</v>
      </c>
    </row>
    <row r="1740" s="2" customFormat="1" ht="37.8" customHeight="1">
      <c r="A1740" s="38"/>
      <c r="B1740" s="39"/>
      <c r="C1740" s="216" t="s">
        <v>2288</v>
      </c>
      <c r="D1740" s="216" t="s">
        <v>120</v>
      </c>
      <c r="E1740" s="217" t="s">
        <v>2289</v>
      </c>
      <c r="F1740" s="218" t="s">
        <v>2290</v>
      </c>
      <c r="G1740" s="219" t="s">
        <v>1629</v>
      </c>
      <c r="H1740" s="220">
        <v>4</v>
      </c>
      <c r="I1740" s="221"/>
      <c r="J1740" s="222">
        <f>ROUND(I1740*H1740,2)</f>
        <v>0</v>
      </c>
      <c r="K1740" s="223"/>
      <c r="L1740" s="44"/>
      <c r="M1740" s="224" t="s">
        <v>1</v>
      </c>
      <c r="N1740" s="225" t="s">
        <v>41</v>
      </c>
      <c r="O1740" s="91"/>
      <c r="P1740" s="226">
        <f>O1740*H1740</f>
        <v>0</v>
      </c>
      <c r="Q1740" s="226">
        <v>0</v>
      </c>
      <c r="R1740" s="226">
        <f>Q1740*H1740</f>
        <v>0</v>
      </c>
      <c r="S1740" s="226">
        <v>0</v>
      </c>
      <c r="T1740" s="227">
        <f>S1740*H1740</f>
        <v>0</v>
      </c>
      <c r="U1740" s="38"/>
      <c r="V1740" s="38"/>
      <c r="W1740" s="38"/>
      <c r="X1740" s="38"/>
      <c r="Y1740" s="38"/>
      <c r="Z1740" s="38"/>
      <c r="AA1740" s="38"/>
      <c r="AB1740" s="38"/>
      <c r="AC1740" s="38"/>
      <c r="AD1740" s="38"/>
      <c r="AE1740" s="38"/>
      <c r="AR1740" s="228" t="s">
        <v>379</v>
      </c>
      <c r="AT1740" s="228" t="s">
        <v>120</v>
      </c>
      <c r="AU1740" s="228" t="s">
        <v>86</v>
      </c>
      <c r="AY1740" s="17" t="s">
        <v>116</v>
      </c>
      <c r="BE1740" s="229">
        <f>IF(N1740="základní",J1740,0)</f>
        <v>0</v>
      </c>
      <c r="BF1740" s="229">
        <f>IF(N1740="snížená",J1740,0)</f>
        <v>0</v>
      </c>
      <c r="BG1740" s="229">
        <f>IF(N1740="zákl. přenesená",J1740,0)</f>
        <v>0</v>
      </c>
      <c r="BH1740" s="229">
        <f>IF(N1740="sníž. přenesená",J1740,0)</f>
        <v>0</v>
      </c>
      <c r="BI1740" s="229">
        <f>IF(N1740="nulová",J1740,0)</f>
        <v>0</v>
      </c>
      <c r="BJ1740" s="17" t="s">
        <v>81</v>
      </c>
      <c r="BK1740" s="229">
        <f>ROUND(I1740*H1740,2)</f>
        <v>0</v>
      </c>
      <c r="BL1740" s="17" t="s">
        <v>379</v>
      </c>
      <c r="BM1740" s="228" t="s">
        <v>2291</v>
      </c>
    </row>
    <row r="1741" s="2" customFormat="1" ht="37.8" customHeight="1">
      <c r="A1741" s="38"/>
      <c r="B1741" s="39"/>
      <c r="C1741" s="271" t="s">
        <v>2292</v>
      </c>
      <c r="D1741" s="271" t="s">
        <v>1304</v>
      </c>
      <c r="E1741" s="272" t="s">
        <v>2293</v>
      </c>
      <c r="F1741" s="273" t="s">
        <v>2294</v>
      </c>
      <c r="G1741" s="274" t="s">
        <v>1629</v>
      </c>
      <c r="H1741" s="275">
        <v>1</v>
      </c>
      <c r="I1741" s="276"/>
      <c r="J1741" s="277">
        <f>ROUND(I1741*H1741,2)</f>
        <v>0</v>
      </c>
      <c r="K1741" s="278"/>
      <c r="L1741" s="279"/>
      <c r="M1741" s="280" t="s">
        <v>1</v>
      </c>
      <c r="N1741" s="281" t="s">
        <v>41</v>
      </c>
      <c r="O1741" s="91"/>
      <c r="P1741" s="226">
        <f>O1741*H1741</f>
        <v>0</v>
      </c>
      <c r="Q1741" s="226">
        <v>0</v>
      </c>
      <c r="R1741" s="226">
        <f>Q1741*H1741</f>
        <v>0</v>
      </c>
      <c r="S1741" s="226">
        <v>0</v>
      </c>
      <c r="T1741" s="227">
        <f>S1741*H1741</f>
        <v>0</v>
      </c>
      <c r="U1741" s="38"/>
      <c r="V1741" s="38"/>
      <c r="W1741" s="38"/>
      <c r="X1741" s="38"/>
      <c r="Y1741" s="38"/>
      <c r="Z1741" s="38"/>
      <c r="AA1741" s="38"/>
      <c r="AB1741" s="38"/>
      <c r="AC1741" s="38"/>
      <c r="AD1741" s="38"/>
      <c r="AE1741" s="38"/>
      <c r="AR1741" s="228" t="s">
        <v>519</v>
      </c>
      <c r="AT1741" s="228" t="s">
        <v>1304</v>
      </c>
      <c r="AU1741" s="228" t="s">
        <v>86</v>
      </c>
      <c r="AY1741" s="17" t="s">
        <v>116</v>
      </c>
      <c r="BE1741" s="229">
        <f>IF(N1741="základní",J1741,0)</f>
        <v>0</v>
      </c>
      <c r="BF1741" s="229">
        <f>IF(N1741="snížená",J1741,0)</f>
        <v>0</v>
      </c>
      <c r="BG1741" s="229">
        <f>IF(N1741="zákl. přenesená",J1741,0)</f>
        <v>0</v>
      </c>
      <c r="BH1741" s="229">
        <f>IF(N1741="sníž. přenesená",J1741,0)</f>
        <v>0</v>
      </c>
      <c r="BI1741" s="229">
        <f>IF(N1741="nulová",J1741,0)</f>
        <v>0</v>
      </c>
      <c r="BJ1741" s="17" t="s">
        <v>81</v>
      </c>
      <c r="BK1741" s="229">
        <f>ROUND(I1741*H1741,2)</f>
        <v>0</v>
      </c>
      <c r="BL1741" s="17" t="s">
        <v>379</v>
      </c>
      <c r="BM1741" s="228" t="s">
        <v>2295</v>
      </c>
    </row>
    <row r="1742" s="2" customFormat="1" ht="37.8" customHeight="1">
      <c r="A1742" s="38"/>
      <c r="B1742" s="39"/>
      <c r="C1742" s="271" t="s">
        <v>2296</v>
      </c>
      <c r="D1742" s="271" t="s">
        <v>1304</v>
      </c>
      <c r="E1742" s="272" t="s">
        <v>2297</v>
      </c>
      <c r="F1742" s="273" t="s">
        <v>2298</v>
      </c>
      <c r="G1742" s="274" t="s">
        <v>1629</v>
      </c>
      <c r="H1742" s="275">
        <v>1</v>
      </c>
      <c r="I1742" s="276"/>
      <c r="J1742" s="277">
        <f>ROUND(I1742*H1742,2)</f>
        <v>0</v>
      </c>
      <c r="K1742" s="278"/>
      <c r="L1742" s="279"/>
      <c r="M1742" s="280" t="s">
        <v>1</v>
      </c>
      <c r="N1742" s="281" t="s">
        <v>41</v>
      </c>
      <c r="O1742" s="91"/>
      <c r="P1742" s="226">
        <f>O1742*H1742</f>
        <v>0</v>
      </c>
      <c r="Q1742" s="226">
        <v>0</v>
      </c>
      <c r="R1742" s="226">
        <f>Q1742*H1742</f>
        <v>0</v>
      </c>
      <c r="S1742" s="226">
        <v>0</v>
      </c>
      <c r="T1742" s="227">
        <f>S1742*H1742</f>
        <v>0</v>
      </c>
      <c r="U1742" s="38"/>
      <c r="V1742" s="38"/>
      <c r="W1742" s="38"/>
      <c r="X1742" s="38"/>
      <c r="Y1742" s="38"/>
      <c r="Z1742" s="38"/>
      <c r="AA1742" s="38"/>
      <c r="AB1742" s="38"/>
      <c r="AC1742" s="38"/>
      <c r="AD1742" s="38"/>
      <c r="AE1742" s="38"/>
      <c r="AR1742" s="228" t="s">
        <v>519</v>
      </c>
      <c r="AT1742" s="228" t="s">
        <v>1304</v>
      </c>
      <c r="AU1742" s="228" t="s">
        <v>86</v>
      </c>
      <c r="AY1742" s="17" t="s">
        <v>116</v>
      </c>
      <c r="BE1742" s="229">
        <f>IF(N1742="základní",J1742,0)</f>
        <v>0</v>
      </c>
      <c r="BF1742" s="229">
        <f>IF(N1742="snížená",J1742,0)</f>
        <v>0</v>
      </c>
      <c r="BG1742" s="229">
        <f>IF(N1742="zákl. přenesená",J1742,0)</f>
        <v>0</v>
      </c>
      <c r="BH1742" s="229">
        <f>IF(N1742="sníž. přenesená",J1742,0)</f>
        <v>0</v>
      </c>
      <c r="BI1742" s="229">
        <f>IF(N1742="nulová",J1742,0)</f>
        <v>0</v>
      </c>
      <c r="BJ1742" s="17" t="s">
        <v>81</v>
      </c>
      <c r="BK1742" s="229">
        <f>ROUND(I1742*H1742,2)</f>
        <v>0</v>
      </c>
      <c r="BL1742" s="17" t="s">
        <v>379</v>
      </c>
      <c r="BM1742" s="228" t="s">
        <v>2299</v>
      </c>
    </row>
    <row r="1743" s="2" customFormat="1" ht="24.15" customHeight="1">
      <c r="A1743" s="38"/>
      <c r="B1743" s="39"/>
      <c r="C1743" s="216" t="s">
        <v>2300</v>
      </c>
      <c r="D1743" s="216" t="s">
        <v>120</v>
      </c>
      <c r="E1743" s="217" t="s">
        <v>2301</v>
      </c>
      <c r="F1743" s="218" t="s">
        <v>2302</v>
      </c>
      <c r="G1743" s="219" t="s">
        <v>262</v>
      </c>
      <c r="H1743" s="220">
        <v>78.143000000000001</v>
      </c>
      <c r="I1743" s="221"/>
      <c r="J1743" s="222">
        <f>ROUND(I1743*H1743,2)</f>
        <v>0</v>
      </c>
      <c r="K1743" s="223"/>
      <c r="L1743" s="44"/>
      <c r="M1743" s="224" t="s">
        <v>1</v>
      </c>
      <c r="N1743" s="225" t="s">
        <v>41</v>
      </c>
      <c r="O1743" s="91"/>
      <c r="P1743" s="226">
        <f>O1743*H1743</f>
        <v>0</v>
      </c>
      <c r="Q1743" s="226">
        <v>0.00027</v>
      </c>
      <c r="R1743" s="226">
        <f>Q1743*H1743</f>
        <v>0.02109861</v>
      </c>
      <c r="S1743" s="226">
        <v>0</v>
      </c>
      <c r="T1743" s="227">
        <f>S1743*H1743</f>
        <v>0</v>
      </c>
      <c r="U1743" s="38"/>
      <c r="V1743" s="38"/>
      <c r="W1743" s="38"/>
      <c r="X1743" s="38"/>
      <c r="Y1743" s="38"/>
      <c r="Z1743" s="38"/>
      <c r="AA1743" s="38"/>
      <c r="AB1743" s="38"/>
      <c r="AC1743" s="38"/>
      <c r="AD1743" s="38"/>
      <c r="AE1743" s="38"/>
      <c r="AR1743" s="228" t="s">
        <v>379</v>
      </c>
      <c r="AT1743" s="228" t="s">
        <v>120</v>
      </c>
      <c r="AU1743" s="228" t="s">
        <v>86</v>
      </c>
      <c r="AY1743" s="17" t="s">
        <v>116</v>
      </c>
      <c r="BE1743" s="229">
        <f>IF(N1743="základní",J1743,0)</f>
        <v>0</v>
      </c>
      <c r="BF1743" s="229">
        <f>IF(N1743="snížená",J1743,0)</f>
        <v>0</v>
      </c>
      <c r="BG1743" s="229">
        <f>IF(N1743="zákl. přenesená",J1743,0)</f>
        <v>0</v>
      </c>
      <c r="BH1743" s="229">
        <f>IF(N1743="sníž. přenesená",J1743,0)</f>
        <v>0</v>
      </c>
      <c r="BI1743" s="229">
        <f>IF(N1743="nulová",J1743,0)</f>
        <v>0</v>
      </c>
      <c r="BJ1743" s="17" t="s">
        <v>81</v>
      </c>
      <c r="BK1743" s="229">
        <f>ROUND(I1743*H1743,2)</f>
        <v>0</v>
      </c>
      <c r="BL1743" s="17" t="s">
        <v>379</v>
      </c>
      <c r="BM1743" s="228" t="s">
        <v>2303</v>
      </c>
    </row>
    <row r="1744" s="13" customFormat="1">
      <c r="A1744" s="13"/>
      <c r="B1744" s="237"/>
      <c r="C1744" s="238"/>
      <c r="D1744" s="239" t="s">
        <v>196</v>
      </c>
      <c r="E1744" s="240" t="s">
        <v>1</v>
      </c>
      <c r="F1744" s="241" t="s">
        <v>2304</v>
      </c>
      <c r="G1744" s="238"/>
      <c r="H1744" s="242">
        <v>15.4</v>
      </c>
      <c r="I1744" s="243"/>
      <c r="J1744" s="238"/>
      <c r="K1744" s="238"/>
      <c r="L1744" s="244"/>
      <c r="M1744" s="245"/>
      <c r="N1744" s="246"/>
      <c r="O1744" s="246"/>
      <c r="P1744" s="246"/>
      <c r="Q1744" s="246"/>
      <c r="R1744" s="246"/>
      <c r="S1744" s="246"/>
      <c r="T1744" s="247"/>
      <c r="U1744" s="13"/>
      <c r="V1744" s="13"/>
      <c r="W1744" s="13"/>
      <c r="X1744" s="13"/>
      <c r="Y1744" s="13"/>
      <c r="Z1744" s="13"/>
      <c r="AA1744" s="13"/>
      <c r="AB1744" s="13"/>
      <c r="AC1744" s="13"/>
      <c r="AD1744" s="13"/>
      <c r="AE1744" s="13"/>
      <c r="AT1744" s="248" t="s">
        <v>196</v>
      </c>
      <c r="AU1744" s="248" t="s">
        <v>86</v>
      </c>
      <c r="AV1744" s="13" t="s">
        <v>86</v>
      </c>
      <c r="AW1744" s="13" t="s">
        <v>32</v>
      </c>
      <c r="AX1744" s="13" t="s">
        <v>76</v>
      </c>
      <c r="AY1744" s="248" t="s">
        <v>116</v>
      </c>
    </row>
    <row r="1745" s="13" customFormat="1">
      <c r="A1745" s="13"/>
      <c r="B1745" s="237"/>
      <c r="C1745" s="238"/>
      <c r="D1745" s="239" t="s">
        <v>196</v>
      </c>
      <c r="E1745" s="240" t="s">
        <v>1</v>
      </c>
      <c r="F1745" s="241" t="s">
        <v>2305</v>
      </c>
      <c r="G1745" s="238"/>
      <c r="H1745" s="242">
        <v>8.4000000000000004</v>
      </c>
      <c r="I1745" s="243"/>
      <c r="J1745" s="238"/>
      <c r="K1745" s="238"/>
      <c r="L1745" s="244"/>
      <c r="M1745" s="245"/>
      <c r="N1745" s="246"/>
      <c r="O1745" s="246"/>
      <c r="P1745" s="246"/>
      <c r="Q1745" s="246"/>
      <c r="R1745" s="246"/>
      <c r="S1745" s="246"/>
      <c r="T1745" s="247"/>
      <c r="U1745" s="13"/>
      <c r="V1745" s="13"/>
      <c r="W1745" s="13"/>
      <c r="X1745" s="13"/>
      <c r="Y1745" s="13"/>
      <c r="Z1745" s="13"/>
      <c r="AA1745" s="13"/>
      <c r="AB1745" s="13"/>
      <c r="AC1745" s="13"/>
      <c r="AD1745" s="13"/>
      <c r="AE1745" s="13"/>
      <c r="AT1745" s="248" t="s">
        <v>196</v>
      </c>
      <c r="AU1745" s="248" t="s">
        <v>86</v>
      </c>
      <c r="AV1745" s="13" t="s">
        <v>86</v>
      </c>
      <c r="AW1745" s="13" t="s">
        <v>32</v>
      </c>
      <c r="AX1745" s="13" t="s">
        <v>76</v>
      </c>
      <c r="AY1745" s="248" t="s">
        <v>116</v>
      </c>
    </row>
    <row r="1746" s="13" customFormat="1">
      <c r="A1746" s="13"/>
      <c r="B1746" s="237"/>
      <c r="C1746" s="238"/>
      <c r="D1746" s="239" t="s">
        <v>196</v>
      </c>
      <c r="E1746" s="240" t="s">
        <v>1</v>
      </c>
      <c r="F1746" s="241" t="s">
        <v>2306</v>
      </c>
      <c r="G1746" s="238"/>
      <c r="H1746" s="242">
        <v>5.8799999999999999</v>
      </c>
      <c r="I1746" s="243"/>
      <c r="J1746" s="238"/>
      <c r="K1746" s="238"/>
      <c r="L1746" s="244"/>
      <c r="M1746" s="245"/>
      <c r="N1746" s="246"/>
      <c r="O1746" s="246"/>
      <c r="P1746" s="246"/>
      <c r="Q1746" s="246"/>
      <c r="R1746" s="246"/>
      <c r="S1746" s="246"/>
      <c r="T1746" s="247"/>
      <c r="U1746" s="13"/>
      <c r="V1746" s="13"/>
      <c r="W1746" s="13"/>
      <c r="X1746" s="13"/>
      <c r="Y1746" s="13"/>
      <c r="Z1746" s="13"/>
      <c r="AA1746" s="13"/>
      <c r="AB1746" s="13"/>
      <c r="AC1746" s="13"/>
      <c r="AD1746" s="13"/>
      <c r="AE1746" s="13"/>
      <c r="AT1746" s="248" t="s">
        <v>196</v>
      </c>
      <c r="AU1746" s="248" t="s">
        <v>86</v>
      </c>
      <c r="AV1746" s="13" t="s">
        <v>86</v>
      </c>
      <c r="AW1746" s="13" t="s">
        <v>32</v>
      </c>
      <c r="AX1746" s="13" t="s">
        <v>76</v>
      </c>
      <c r="AY1746" s="248" t="s">
        <v>116</v>
      </c>
    </row>
    <row r="1747" s="13" customFormat="1">
      <c r="A1747" s="13"/>
      <c r="B1747" s="237"/>
      <c r="C1747" s="238"/>
      <c r="D1747" s="239" t="s">
        <v>196</v>
      </c>
      <c r="E1747" s="240" t="s">
        <v>1</v>
      </c>
      <c r="F1747" s="241" t="s">
        <v>2307</v>
      </c>
      <c r="G1747" s="238"/>
      <c r="H1747" s="242">
        <v>8.7750000000000004</v>
      </c>
      <c r="I1747" s="243"/>
      <c r="J1747" s="238"/>
      <c r="K1747" s="238"/>
      <c r="L1747" s="244"/>
      <c r="M1747" s="245"/>
      <c r="N1747" s="246"/>
      <c r="O1747" s="246"/>
      <c r="P1747" s="246"/>
      <c r="Q1747" s="246"/>
      <c r="R1747" s="246"/>
      <c r="S1747" s="246"/>
      <c r="T1747" s="247"/>
      <c r="U1747" s="13"/>
      <c r="V1747" s="13"/>
      <c r="W1747" s="13"/>
      <c r="X1747" s="13"/>
      <c r="Y1747" s="13"/>
      <c r="Z1747" s="13"/>
      <c r="AA1747" s="13"/>
      <c r="AB1747" s="13"/>
      <c r="AC1747" s="13"/>
      <c r="AD1747" s="13"/>
      <c r="AE1747" s="13"/>
      <c r="AT1747" s="248" t="s">
        <v>196</v>
      </c>
      <c r="AU1747" s="248" t="s">
        <v>86</v>
      </c>
      <c r="AV1747" s="13" t="s">
        <v>86</v>
      </c>
      <c r="AW1747" s="13" t="s">
        <v>32</v>
      </c>
      <c r="AX1747" s="13" t="s">
        <v>76</v>
      </c>
      <c r="AY1747" s="248" t="s">
        <v>116</v>
      </c>
    </row>
    <row r="1748" s="13" customFormat="1">
      <c r="A1748" s="13"/>
      <c r="B1748" s="237"/>
      <c r="C1748" s="238"/>
      <c r="D1748" s="239" t="s">
        <v>196</v>
      </c>
      <c r="E1748" s="240" t="s">
        <v>1</v>
      </c>
      <c r="F1748" s="241" t="s">
        <v>2308</v>
      </c>
      <c r="G1748" s="238"/>
      <c r="H1748" s="242">
        <v>3.4129999999999998</v>
      </c>
      <c r="I1748" s="243"/>
      <c r="J1748" s="238"/>
      <c r="K1748" s="238"/>
      <c r="L1748" s="244"/>
      <c r="M1748" s="245"/>
      <c r="N1748" s="246"/>
      <c r="O1748" s="246"/>
      <c r="P1748" s="246"/>
      <c r="Q1748" s="246"/>
      <c r="R1748" s="246"/>
      <c r="S1748" s="246"/>
      <c r="T1748" s="247"/>
      <c r="U1748" s="13"/>
      <c r="V1748" s="13"/>
      <c r="W1748" s="13"/>
      <c r="X1748" s="13"/>
      <c r="Y1748" s="13"/>
      <c r="Z1748" s="13"/>
      <c r="AA1748" s="13"/>
      <c r="AB1748" s="13"/>
      <c r="AC1748" s="13"/>
      <c r="AD1748" s="13"/>
      <c r="AE1748" s="13"/>
      <c r="AT1748" s="248" t="s">
        <v>196</v>
      </c>
      <c r="AU1748" s="248" t="s">
        <v>86</v>
      </c>
      <c r="AV1748" s="13" t="s">
        <v>86</v>
      </c>
      <c r="AW1748" s="13" t="s">
        <v>32</v>
      </c>
      <c r="AX1748" s="13" t="s">
        <v>76</v>
      </c>
      <c r="AY1748" s="248" t="s">
        <v>116</v>
      </c>
    </row>
    <row r="1749" s="13" customFormat="1">
      <c r="A1749" s="13"/>
      <c r="B1749" s="237"/>
      <c r="C1749" s="238"/>
      <c r="D1749" s="239" t="s">
        <v>196</v>
      </c>
      <c r="E1749" s="240" t="s">
        <v>1</v>
      </c>
      <c r="F1749" s="241" t="s">
        <v>2309</v>
      </c>
      <c r="G1749" s="238"/>
      <c r="H1749" s="242">
        <v>8.7750000000000004</v>
      </c>
      <c r="I1749" s="243"/>
      <c r="J1749" s="238"/>
      <c r="K1749" s="238"/>
      <c r="L1749" s="244"/>
      <c r="M1749" s="245"/>
      <c r="N1749" s="246"/>
      <c r="O1749" s="246"/>
      <c r="P1749" s="246"/>
      <c r="Q1749" s="246"/>
      <c r="R1749" s="246"/>
      <c r="S1749" s="246"/>
      <c r="T1749" s="247"/>
      <c r="U1749" s="13"/>
      <c r="V1749" s="13"/>
      <c r="W1749" s="13"/>
      <c r="X1749" s="13"/>
      <c r="Y1749" s="13"/>
      <c r="Z1749" s="13"/>
      <c r="AA1749" s="13"/>
      <c r="AB1749" s="13"/>
      <c r="AC1749" s="13"/>
      <c r="AD1749" s="13"/>
      <c r="AE1749" s="13"/>
      <c r="AT1749" s="248" t="s">
        <v>196</v>
      </c>
      <c r="AU1749" s="248" t="s">
        <v>86</v>
      </c>
      <c r="AV1749" s="13" t="s">
        <v>86</v>
      </c>
      <c r="AW1749" s="13" t="s">
        <v>32</v>
      </c>
      <c r="AX1749" s="13" t="s">
        <v>76</v>
      </c>
      <c r="AY1749" s="248" t="s">
        <v>116</v>
      </c>
    </row>
    <row r="1750" s="13" customFormat="1">
      <c r="A1750" s="13"/>
      <c r="B1750" s="237"/>
      <c r="C1750" s="238"/>
      <c r="D1750" s="239" t="s">
        <v>196</v>
      </c>
      <c r="E1750" s="240" t="s">
        <v>1</v>
      </c>
      <c r="F1750" s="241" t="s">
        <v>2310</v>
      </c>
      <c r="G1750" s="238"/>
      <c r="H1750" s="242">
        <v>3.3439999999999999</v>
      </c>
      <c r="I1750" s="243"/>
      <c r="J1750" s="238"/>
      <c r="K1750" s="238"/>
      <c r="L1750" s="244"/>
      <c r="M1750" s="245"/>
      <c r="N1750" s="246"/>
      <c r="O1750" s="246"/>
      <c r="P1750" s="246"/>
      <c r="Q1750" s="246"/>
      <c r="R1750" s="246"/>
      <c r="S1750" s="246"/>
      <c r="T1750" s="247"/>
      <c r="U1750" s="13"/>
      <c r="V1750" s="13"/>
      <c r="W1750" s="13"/>
      <c r="X1750" s="13"/>
      <c r="Y1750" s="13"/>
      <c r="Z1750" s="13"/>
      <c r="AA1750" s="13"/>
      <c r="AB1750" s="13"/>
      <c r="AC1750" s="13"/>
      <c r="AD1750" s="13"/>
      <c r="AE1750" s="13"/>
      <c r="AT1750" s="248" t="s">
        <v>196</v>
      </c>
      <c r="AU1750" s="248" t="s">
        <v>86</v>
      </c>
      <c r="AV1750" s="13" t="s">
        <v>86</v>
      </c>
      <c r="AW1750" s="13" t="s">
        <v>32</v>
      </c>
      <c r="AX1750" s="13" t="s">
        <v>76</v>
      </c>
      <c r="AY1750" s="248" t="s">
        <v>116</v>
      </c>
    </row>
    <row r="1751" s="13" customFormat="1">
      <c r="A1751" s="13"/>
      <c r="B1751" s="237"/>
      <c r="C1751" s="238"/>
      <c r="D1751" s="239" t="s">
        <v>196</v>
      </c>
      <c r="E1751" s="240" t="s">
        <v>1</v>
      </c>
      <c r="F1751" s="241" t="s">
        <v>2311</v>
      </c>
      <c r="G1751" s="238"/>
      <c r="H1751" s="242">
        <v>2.6579999999999999</v>
      </c>
      <c r="I1751" s="243"/>
      <c r="J1751" s="238"/>
      <c r="K1751" s="238"/>
      <c r="L1751" s="244"/>
      <c r="M1751" s="245"/>
      <c r="N1751" s="246"/>
      <c r="O1751" s="246"/>
      <c r="P1751" s="246"/>
      <c r="Q1751" s="246"/>
      <c r="R1751" s="246"/>
      <c r="S1751" s="246"/>
      <c r="T1751" s="247"/>
      <c r="U1751" s="13"/>
      <c r="V1751" s="13"/>
      <c r="W1751" s="13"/>
      <c r="X1751" s="13"/>
      <c r="Y1751" s="13"/>
      <c r="Z1751" s="13"/>
      <c r="AA1751" s="13"/>
      <c r="AB1751" s="13"/>
      <c r="AC1751" s="13"/>
      <c r="AD1751" s="13"/>
      <c r="AE1751" s="13"/>
      <c r="AT1751" s="248" t="s">
        <v>196</v>
      </c>
      <c r="AU1751" s="248" t="s">
        <v>86</v>
      </c>
      <c r="AV1751" s="13" t="s">
        <v>86</v>
      </c>
      <c r="AW1751" s="13" t="s">
        <v>32</v>
      </c>
      <c r="AX1751" s="13" t="s">
        <v>76</v>
      </c>
      <c r="AY1751" s="248" t="s">
        <v>116</v>
      </c>
    </row>
    <row r="1752" s="13" customFormat="1">
      <c r="A1752" s="13"/>
      <c r="B1752" s="237"/>
      <c r="C1752" s="238"/>
      <c r="D1752" s="239" t="s">
        <v>196</v>
      </c>
      <c r="E1752" s="240" t="s">
        <v>1</v>
      </c>
      <c r="F1752" s="241" t="s">
        <v>2312</v>
      </c>
      <c r="G1752" s="238"/>
      <c r="H1752" s="242">
        <v>2.6579999999999999</v>
      </c>
      <c r="I1752" s="243"/>
      <c r="J1752" s="238"/>
      <c r="K1752" s="238"/>
      <c r="L1752" s="244"/>
      <c r="M1752" s="245"/>
      <c r="N1752" s="246"/>
      <c r="O1752" s="246"/>
      <c r="P1752" s="246"/>
      <c r="Q1752" s="246"/>
      <c r="R1752" s="246"/>
      <c r="S1752" s="246"/>
      <c r="T1752" s="247"/>
      <c r="U1752" s="13"/>
      <c r="V1752" s="13"/>
      <c r="W1752" s="13"/>
      <c r="X1752" s="13"/>
      <c r="Y1752" s="13"/>
      <c r="Z1752" s="13"/>
      <c r="AA1752" s="13"/>
      <c r="AB1752" s="13"/>
      <c r="AC1752" s="13"/>
      <c r="AD1752" s="13"/>
      <c r="AE1752" s="13"/>
      <c r="AT1752" s="248" t="s">
        <v>196</v>
      </c>
      <c r="AU1752" s="248" t="s">
        <v>86</v>
      </c>
      <c r="AV1752" s="13" t="s">
        <v>86</v>
      </c>
      <c r="AW1752" s="13" t="s">
        <v>32</v>
      </c>
      <c r="AX1752" s="13" t="s">
        <v>76</v>
      </c>
      <c r="AY1752" s="248" t="s">
        <v>116</v>
      </c>
    </row>
    <row r="1753" s="13" customFormat="1">
      <c r="A1753" s="13"/>
      <c r="B1753" s="237"/>
      <c r="C1753" s="238"/>
      <c r="D1753" s="239" t="s">
        <v>196</v>
      </c>
      <c r="E1753" s="240" t="s">
        <v>1</v>
      </c>
      <c r="F1753" s="241" t="s">
        <v>2313</v>
      </c>
      <c r="G1753" s="238"/>
      <c r="H1753" s="242">
        <v>2.8559999999999999</v>
      </c>
      <c r="I1753" s="243"/>
      <c r="J1753" s="238"/>
      <c r="K1753" s="238"/>
      <c r="L1753" s="244"/>
      <c r="M1753" s="245"/>
      <c r="N1753" s="246"/>
      <c r="O1753" s="246"/>
      <c r="P1753" s="246"/>
      <c r="Q1753" s="246"/>
      <c r="R1753" s="246"/>
      <c r="S1753" s="246"/>
      <c r="T1753" s="247"/>
      <c r="U1753" s="13"/>
      <c r="V1753" s="13"/>
      <c r="W1753" s="13"/>
      <c r="X1753" s="13"/>
      <c r="Y1753" s="13"/>
      <c r="Z1753" s="13"/>
      <c r="AA1753" s="13"/>
      <c r="AB1753" s="13"/>
      <c r="AC1753" s="13"/>
      <c r="AD1753" s="13"/>
      <c r="AE1753" s="13"/>
      <c r="AT1753" s="248" t="s">
        <v>196</v>
      </c>
      <c r="AU1753" s="248" t="s">
        <v>86</v>
      </c>
      <c r="AV1753" s="13" t="s">
        <v>86</v>
      </c>
      <c r="AW1753" s="13" t="s">
        <v>32</v>
      </c>
      <c r="AX1753" s="13" t="s">
        <v>76</v>
      </c>
      <c r="AY1753" s="248" t="s">
        <v>116</v>
      </c>
    </row>
    <row r="1754" s="13" customFormat="1">
      <c r="A1754" s="13"/>
      <c r="B1754" s="237"/>
      <c r="C1754" s="238"/>
      <c r="D1754" s="239" t="s">
        <v>196</v>
      </c>
      <c r="E1754" s="240" t="s">
        <v>1</v>
      </c>
      <c r="F1754" s="241" t="s">
        <v>2314</v>
      </c>
      <c r="G1754" s="238"/>
      <c r="H1754" s="242">
        <v>5.7119999999999997</v>
      </c>
      <c r="I1754" s="243"/>
      <c r="J1754" s="238"/>
      <c r="K1754" s="238"/>
      <c r="L1754" s="244"/>
      <c r="M1754" s="245"/>
      <c r="N1754" s="246"/>
      <c r="O1754" s="246"/>
      <c r="P1754" s="246"/>
      <c r="Q1754" s="246"/>
      <c r="R1754" s="246"/>
      <c r="S1754" s="246"/>
      <c r="T1754" s="247"/>
      <c r="U1754" s="13"/>
      <c r="V1754" s="13"/>
      <c r="W1754" s="13"/>
      <c r="X1754" s="13"/>
      <c r="Y1754" s="13"/>
      <c r="Z1754" s="13"/>
      <c r="AA1754" s="13"/>
      <c r="AB1754" s="13"/>
      <c r="AC1754" s="13"/>
      <c r="AD1754" s="13"/>
      <c r="AE1754" s="13"/>
      <c r="AT1754" s="248" t="s">
        <v>196</v>
      </c>
      <c r="AU1754" s="248" t="s">
        <v>86</v>
      </c>
      <c r="AV1754" s="13" t="s">
        <v>86</v>
      </c>
      <c r="AW1754" s="13" t="s">
        <v>32</v>
      </c>
      <c r="AX1754" s="13" t="s">
        <v>76</v>
      </c>
      <c r="AY1754" s="248" t="s">
        <v>116</v>
      </c>
    </row>
    <row r="1755" s="13" customFormat="1">
      <c r="A1755" s="13"/>
      <c r="B1755" s="237"/>
      <c r="C1755" s="238"/>
      <c r="D1755" s="239" t="s">
        <v>196</v>
      </c>
      <c r="E1755" s="240" t="s">
        <v>1</v>
      </c>
      <c r="F1755" s="241" t="s">
        <v>2315</v>
      </c>
      <c r="G1755" s="238"/>
      <c r="H1755" s="242">
        <v>7.8719999999999999</v>
      </c>
      <c r="I1755" s="243"/>
      <c r="J1755" s="238"/>
      <c r="K1755" s="238"/>
      <c r="L1755" s="244"/>
      <c r="M1755" s="245"/>
      <c r="N1755" s="246"/>
      <c r="O1755" s="246"/>
      <c r="P1755" s="246"/>
      <c r="Q1755" s="246"/>
      <c r="R1755" s="246"/>
      <c r="S1755" s="246"/>
      <c r="T1755" s="247"/>
      <c r="U1755" s="13"/>
      <c r="V1755" s="13"/>
      <c r="W1755" s="13"/>
      <c r="X1755" s="13"/>
      <c r="Y1755" s="13"/>
      <c r="Z1755" s="13"/>
      <c r="AA1755" s="13"/>
      <c r="AB1755" s="13"/>
      <c r="AC1755" s="13"/>
      <c r="AD1755" s="13"/>
      <c r="AE1755" s="13"/>
      <c r="AT1755" s="248" t="s">
        <v>196</v>
      </c>
      <c r="AU1755" s="248" t="s">
        <v>86</v>
      </c>
      <c r="AV1755" s="13" t="s">
        <v>86</v>
      </c>
      <c r="AW1755" s="13" t="s">
        <v>32</v>
      </c>
      <c r="AX1755" s="13" t="s">
        <v>76</v>
      </c>
      <c r="AY1755" s="248" t="s">
        <v>116</v>
      </c>
    </row>
    <row r="1756" s="13" customFormat="1">
      <c r="A1756" s="13"/>
      <c r="B1756" s="237"/>
      <c r="C1756" s="238"/>
      <c r="D1756" s="239" t="s">
        <v>196</v>
      </c>
      <c r="E1756" s="240" t="s">
        <v>1</v>
      </c>
      <c r="F1756" s="241" t="s">
        <v>2316</v>
      </c>
      <c r="G1756" s="238"/>
      <c r="H1756" s="242">
        <v>2.3999999999999999</v>
      </c>
      <c r="I1756" s="243"/>
      <c r="J1756" s="238"/>
      <c r="K1756" s="238"/>
      <c r="L1756" s="244"/>
      <c r="M1756" s="245"/>
      <c r="N1756" s="246"/>
      <c r="O1756" s="246"/>
      <c r="P1756" s="246"/>
      <c r="Q1756" s="246"/>
      <c r="R1756" s="246"/>
      <c r="S1756" s="246"/>
      <c r="T1756" s="247"/>
      <c r="U1756" s="13"/>
      <c r="V1756" s="13"/>
      <c r="W1756" s="13"/>
      <c r="X1756" s="13"/>
      <c r="Y1756" s="13"/>
      <c r="Z1756" s="13"/>
      <c r="AA1756" s="13"/>
      <c r="AB1756" s="13"/>
      <c r="AC1756" s="13"/>
      <c r="AD1756" s="13"/>
      <c r="AE1756" s="13"/>
      <c r="AT1756" s="248" t="s">
        <v>196</v>
      </c>
      <c r="AU1756" s="248" t="s">
        <v>86</v>
      </c>
      <c r="AV1756" s="13" t="s">
        <v>86</v>
      </c>
      <c r="AW1756" s="13" t="s">
        <v>32</v>
      </c>
      <c r="AX1756" s="13" t="s">
        <v>76</v>
      </c>
      <c r="AY1756" s="248" t="s">
        <v>116</v>
      </c>
    </row>
    <row r="1757" s="14" customFormat="1">
      <c r="A1757" s="14"/>
      <c r="B1757" s="249"/>
      <c r="C1757" s="250"/>
      <c r="D1757" s="239" t="s">
        <v>196</v>
      </c>
      <c r="E1757" s="251" t="s">
        <v>1</v>
      </c>
      <c r="F1757" s="252" t="s">
        <v>201</v>
      </c>
      <c r="G1757" s="250"/>
      <c r="H1757" s="253">
        <v>78.143000000000001</v>
      </c>
      <c r="I1757" s="254"/>
      <c r="J1757" s="250"/>
      <c r="K1757" s="250"/>
      <c r="L1757" s="255"/>
      <c r="M1757" s="256"/>
      <c r="N1757" s="257"/>
      <c r="O1757" s="257"/>
      <c r="P1757" s="257"/>
      <c r="Q1757" s="257"/>
      <c r="R1757" s="257"/>
      <c r="S1757" s="257"/>
      <c r="T1757" s="258"/>
      <c r="U1757" s="14"/>
      <c r="V1757" s="14"/>
      <c r="W1757" s="14"/>
      <c r="X1757" s="14"/>
      <c r="Y1757" s="14"/>
      <c r="Z1757" s="14"/>
      <c r="AA1757" s="14"/>
      <c r="AB1757" s="14"/>
      <c r="AC1757" s="14"/>
      <c r="AD1757" s="14"/>
      <c r="AE1757" s="14"/>
      <c r="AT1757" s="259" t="s">
        <v>196</v>
      </c>
      <c r="AU1757" s="259" t="s">
        <v>86</v>
      </c>
      <c r="AV1757" s="14" t="s">
        <v>126</v>
      </c>
      <c r="AW1757" s="14" t="s">
        <v>32</v>
      </c>
      <c r="AX1757" s="14" t="s">
        <v>81</v>
      </c>
      <c r="AY1757" s="259" t="s">
        <v>116</v>
      </c>
    </row>
    <row r="1758" s="2" customFormat="1" ht="49.05" customHeight="1">
      <c r="A1758" s="38"/>
      <c r="B1758" s="39"/>
      <c r="C1758" s="271" t="s">
        <v>2317</v>
      </c>
      <c r="D1758" s="271" t="s">
        <v>1304</v>
      </c>
      <c r="E1758" s="272" t="s">
        <v>2318</v>
      </c>
      <c r="F1758" s="273" t="s">
        <v>2319</v>
      </c>
      <c r="G1758" s="274" t="s">
        <v>1629</v>
      </c>
      <c r="H1758" s="275">
        <v>4</v>
      </c>
      <c r="I1758" s="276"/>
      <c r="J1758" s="277">
        <f>ROUND(I1758*H1758,2)</f>
        <v>0</v>
      </c>
      <c r="K1758" s="278"/>
      <c r="L1758" s="279"/>
      <c r="M1758" s="280" t="s">
        <v>1</v>
      </c>
      <c r="N1758" s="281" t="s">
        <v>41</v>
      </c>
      <c r="O1758" s="91"/>
      <c r="P1758" s="226">
        <f>O1758*H1758</f>
        <v>0</v>
      </c>
      <c r="Q1758" s="226">
        <v>0</v>
      </c>
      <c r="R1758" s="226">
        <f>Q1758*H1758</f>
        <v>0</v>
      </c>
      <c r="S1758" s="226">
        <v>0</v>
      </c>
      <c r="T1758" s="227">
        <f>S1758*H1758</f>
        <v>0</v>
      </c>
      <c r="U1758" s="38"/>
      <c r="V1758" s="38"/>
      <c r="W1758" s="38"/>
      <c r="X1758" s="38"/>
      <c r="Y1758" s="38"/>
      <c r="Z1758" s="38"/>
      <c r="AA1758" s="38"/>
      <c r="AB1758" s="38"/>
      <c r="AC1758" s="38"/>
      <c r="AD1758" s="38"/>
      <c r="AE1758" s="38"/>
      <c r="AR1758" s="228" t="s">
        <v>519</v>
      </c>
      <c r="AT1758" s="228" t="s">
        <v>1304</v>
      </c>
      <c r="AU1758" s="228" t="s">
        <v>86</v>
      </c>
      <c r="AY1758" s="17" t="s">
        <v>116</v>
      </c>
      <c r="BE1758" s="229">
        <f>IF(N1758="základní",J1758,0)</f>
        <v>0</v>
      </c>
      <c r="BF1758" s="229">
        <f>IF(N1758="snížená",J1758,0)</f>
        <v>0</v>
      </c>
      <c r="BG1758" s="229">
        <f>IF(N1758="zákl. přenesená",J1758,0)</f>
        <v>0</v>
      </c>
      <c r="BH1758" s="229">
        <f>IF(N1758="sníž. přenesená",J1758,0)</f>
        <v>0</v>
      </c>
      <c r="BI1758" s="229">
        <f>IF(N1758="nulová",J1758,0)</f>
        <v>0</v>
      </c>
      <c r="BJ1758" s="17" t="s">
        <v>81</v>
      </c>
      <c r="BK1758" s="229">
        <f>ROUND(I1758*H1758,2)</f>
        <v>0</v>
      </c>
      <c r="BL1758" s="17" t="s">
        <v>379</v>
      </c>
      <c r="BM1758" s="228" t="s">
        <v>2320</v>
      </c>
    </row>
    <row r="1759" s="2" customFormat="1" ht="37.8" customHeight="1">
      <c r="A1759" s="38"/>
      <c r="B1759" s="39"/>
      <c r="C1759" s="271" t="s">
        <v>2321</v>
      </c>
      <c r="D1759" s="271" t="s">
        <v>1304</v>
      </c>
      <c r="E1759" s="272" t="s">
        <v>2322</v>
      </c>
      <c r="F1759" s="273" t="s">
        <v>2323</v>
      </c>
      <c r="G1759" s="274" t="s">
        <v>1629</v>
      </c>
      <c r="H1759" s="275">
        <v>2</v>
      </c>
      <c r="I1759" s="276"/>
      <c r="J1759" s="277">
        <f>ROUND(I1759*H1759,2)</f>
        <v>0</v>
      </c>
      <c r="K1759" s="278"/>
      <c r="L1759" s="279"/>
      <c r="M1759" s="280" t="s">
        <v>1</v>
      </c>
      <c r="N1759" s="281" t="s">
        <v>41</v>
      </c>
      <c r="O1759" s="91"/>
      <c r="P1759" s="226">
        <f>O1759*H1759</f>
        <v>0</v>
      </c>
      <c r="Q1759" s="226">
        <v>0</v>
      </c>
      <c r="R1759" s="226">
        <f>Q1759*H1759</f>
        <v>0</v>
      </c>
      <c r="S1759" s="226">
        <v>0</v>
      </c>
      <c r="T1759" s="227">
        <f>S1759*H1759</f>
        <v>0</v>
      </c>
      <c r="U1759" s="38"/>
      <c r="V1759" s="38"/>
      <c r="W1759" s="38"/>
      <c r="X1759" s="38"/>
      <c r="Y1759" s="38"/>
      <c r="Z1759" s="38"/>
      <c r="AA1759" s="38"/>
      <c r="AB1759" s="38"/>
      <c r="AC1759" s="38"/>
      <c r="AD1759" s="38"/>
      <c r="AE1759" s="38"/>
      <c r="AR1759" s="228" t="s">
        <v>519</v>
      </c>
      <c r="AT1759" s="228" t="s">
        <v>1304</v>
      </c>
      <c r="AU1759" s="228" t="s">
        <v>86</v>
      </c>
      <c r="AY1759" s="17" t="s">
        <v>116</v>
      </c>
      <c r="BE1759" s="229">
        <f>IF(N1759="základní",J1759,0)</f>
        <v>0</v>
      </c>
      <c r="BF1759" s="229">
        <f>IF(N1759="snížená",J1759,0)</f>
        <v>0</v>
      </c>
      <c r="BG1759" s="229">
        <f>IF(N1759="zákl. přenesená",J1759,0)</f>
        <v>0</v>
      </c>
      <c r="BH1759" s="229">
        <f>IF(N1759="sníž. přenesená",J1759,0)</f>
        <v>0</v>
      </c>
      <c r="BI1759" s="229">
        <f>IF(N1759="nulová",J1759,0)</f>
        <v>0</v>
      </c>
      <c r="BJ1759" s="17" t="s">
        <v>81</v>
      </c>
      <c r="BK1759" s="229">
        <f>ROUND(I1759*H1759,2)</f>
        <v>0</v>
      </c>
      <c r="BL1759" s="17" t="s">
        <v>379</v>
      </c>
      <c r="BM1759" s="228" t="s">
        <v>2324</v>
      </c>
    </row>
    <row r="1760" s="2" customFormat="1" ht="37.8" customHeight="1">
      <c r="A1760" s="38"/>
      <c r="B1760" s="39"/>
      <c r="C1760" s="271" t="s">
        <v>2325</v>
      </c>
      <c r="D1760" s="271" t="s">
        <v>1304</v>
      </c>
      <c r="E1760" s="272" t="s">
        <v>2326</v>
      </c>
      <c r="F1760" s="273" t="s">
        <v>2327</v>
      </c>
      <c r="G1760" s="274" t="s">
        <v>1629</v>
      </c>
      <c r="H1760" s="275">
        <v>2</v>
      </c>
      <c r="I1760" s="276"/>
      <c r="J1760" s="277">
        <f>ROUND(I1760*H1760,2)</f>
        <v>0</v>
      </c>
      <c r="K1760" s="278"/>
      <c r="L1760" s="279"/>
      <c r="M1760" s="280" t="s">
        <v>1</v>
      </c>
      <c r="N1760" s="281" t="s">
        <v>41</v>
      </c>
      <c r="O1760" s="91"/>
      <c r="P1760" s="226">
        <f>O1760*H1760</f>
        <v>0</v>
      </c>
      <c r="Q1760" s="226">
        <v>0</v>
      </c>
      <c r="R1760" s="226">
        <f>Q1760*H1760</f>
        <v>0</v>
      </c>
      <c r="S1760" s="226">
        <v>0</v>
      </c>
      <c r="T1760" s="227">
        <f>S1760*H1760</f>
        <v>0</v>
      </c>
      <c r="U1760" s="38"/>
      <c r="V1760" s="38"/>
      <c r="W1760" s="38"/>
      <c r="X1760" s="38"/>
      <c r="Y1760" s="38"/>
      <c r="Z1760" s="38"/>
      <c r="AA1760" s="38"/>
      <c r="AB1760" s="38"/>
      <c r="AC1760" s="38"/>
      <c r="AD1760" s="38"/>
      <c r="AE1760" s="38"/>
      <c r="AR1760" s="228" t="s">
        <v>519</v>
      </c>
      <c r="AT1760" s="228" t="s">
        <v>1304</v>
      </c>
      <c r="AU1760" s="228" t="s">
        <v>86</v>
      </c>
      <c r="AY1760" s="17" t="s">
        <v>116</v>
      </c>
      <c r="BE1760" s="229">
        <f>IF(N1760="základní",J1760,0)</f>
        <v>0</v>
      </c>
      <c r="BF1760" s="229">
        <f>IF(N1760="snížená",J1760,0)</f>
        <v>0</v>
      </c>
      <c r="BG1760" s="229">
        <f>IF(N1760="zákl. přenesená",J1760,0)</f>
        <v>0</v>
      </c>
      <c r="BH1760" s="229">
        <f>IF(N1760="sníž. přenesená",J1760,0)</f>
        <v>0</v>
      </c>
      <c r="BI1760" s="229">
        <f>IF(N1760="nulová",J1760,0)</f>
        <v>0</v>
      </c>
      <c r="BJ1760" s="17" t="s">
        <v>81</v>
      </c>
      <c r="BK1760" s="229">
        <f>ROUND(I1760*H1760,2)</f>
        <v>0</v>
      </c>
      <c r="BL1760" s="17" t="s">
        <v>379</v>
      </c>
      <c r="BM1760" s="228" t="s">
        <v>2328</v>
      </c>
    </row>
    <row r="1761" s="2" customFormat="1" ht="37.8" customHeight="1">
      <c r="A1761" s="38"/>
      <c r="B1761" s="39"/>
      <c r="C1761" s="271" t="s">
        <v>2329</v>
      </c>
      <c r="D1761" s="271" t="s">
        <v>1304</v>
      </c>
      <c r="E1761" s="272" t="s">
        <v>2330</v>
      </c>
      <c r="F1761" s="273" t="s">
        <v>2331</v>
      </c>
      <c r="G1761" s="274" t="s">
        <v>1629</v>
      </c>
      <c r="H1761" s="275">
        <v>3</v>
      </c>
      <c r="I1761" s="276"/>
      <c r="J1761" s="277">
        <f>ROUND(I1761*H1761,2)</f>
        <v>0</v>
      </c>
      <c r="K1761" s="278"/>
      <c r="L1761" s="279"/>
      <c r="M1761" s="280" t="s">
        <v>1</v>
      </c>
      <c r="N1761" s="281" t="s">
        <v>41</v>
      </c>
      <c r="O1761" s="91"/>
      <c r="P1761" s="226">
        <f>O1761*H1761</f>
        <v>0</v>
      </c>
      <c r="Q1761" s="226">
        <v>0</v>
      </c>
      <c r="R1761" s="226">
        <f>Q1761*H1761</f>
        <v>0</v>
      </c>
      <c r="S1761" s="226">
        <v>0</v>
      </c>
      <c r="T1761" s="227">
        <f>S1761*H1761</f>
        <v>0</v>
      </c>
      <c r="U1761" s="38"/>
      <c r="V1761" s="38"/>
      <c r="W1761" s="38"/>
      <c r="X1761" s="38"/>
      <c r="Y1761" s="38"/>
      <c r="Z1761" s="38"/>
      <c r="AA1761" s="38"/>
      <c r="AB1761" s="38"/>
      <c r="AC1761" s="38"/>
      <c r="AD1761" s="38"/>
      <c r="AE1761" s="38"/>
      <c r="AR1761" s="228" t="s">
        <v>519</v>
      </c>
      <c r="AT1761" s="228" t="s">
        <v>1304</v>
      </c>
      <c r="AU1761" s="228" t="s">
        <v>86</v>
      </c>
      <c r="AY1761" s="17" t="s">
        <v>116</v>
      </c>
      <c r="BE1761" s="229">
        <f>IF(N1761="základní",J1761,0)</f>
        <v>0</v>
      </c>
      <c r="BF1761" s="229">
        <f>IF(N1761="snížená",J1761,0)</f>
        <v>0</v>
      </c>
      <c r="BG1761" s="229">
        <f>IF(N1761="zákl. přenesená",J1761,0)</f>
        <v>0</v>
      </c>
      <c r="BH1761" s="229">
        <f>IF(N1761="sníž. přenesená",J1761,0)</f>
        <v>0</v>
      </c>
      <c r="BI1761" s="229">
        <f>IF(N1761="nulová",J1761,0)</f>
        <v>0</v>
      </c>
      <c r="BJ1761" s="17" t="s">
        <v>81</v>
      </c>
      <c r="BK1761" s="229">
        <f>ROUND(I1761*H1761,2)</f>
        <v>0</v>
      </c>
      <c r="BL1761" s="17" t="s">
        <v>379</v>
      </c>
      <c r="BM1761" s="228" t="s">
        <v>2332</v>
      </c>
    </row>
    <row r="1762" s="2" customFormat="1" ht="37.8" customHeight="1">
      <c r="A1762" s="38"/>
      <c r="B1762" s="39"/>
      <c r="C1762" s="216" t="s">
        <v>2333</v>
      </c>
      <c r="D1762" s="216" t="s">
        <v>120</v>
      </c>
      <c r="E1762" s="217" t="s">
        <v>2334</v>
      </c>
      <c r="F1762" s="218" t="s">
        <v>2335</v>
      </c>
      <c r="G1762" s="219" t="s">
        <v>1629</v>
      </c>
      <c r="H1762" s="220">
        <v>2</v>
      </c>
      <c r="I1762" s="221"/>
      <c r="J1762" s="222">
        <f>ROUND(I1762*H1762,2)</f>
        <v>0</v>
      </c>
      <c r="K1762" s="223"/>
      <c r="L1762" s="44"/>
      <c r="M1762" s="224" t="s">
        <v>1</v>
      </c>
      <c r="N1762" s="225" t="s">
        <v>41</v>
      </c>
      <c r="O1762" s="91"/>
      <c r="P1762" s="226">
        <f>O1762*H1762</f>
        <v>0</v>
      </c>
      <c r="Q1762" s="226">
        <v>0</v>
      </c>
      <c r="R1762" s="226">
        <f>Q1762*H1762</f>
        <v>0</v>
      </c>
      <c r="S1762" s="226">
        <v>0</v>
      </c>
      <c r="T1762" s="227">
        <f>S1762*H1762</f>
        <v>0</v>
      </c>
      <c r="U1762" s="38"/>
      <c r="V1762" s="38"/>
      <c r="W1762" s="38"/>
      <c r="X1762" s="38"/>
      <c r="Y1762" s="38"/>
      <c r="Z1762" s="38"/>
      <c r="AA1762" s="38"/>
      <c r="AB1762" s="38"/>
      <c r="AC1762" s="38"/>
      <c r="AD1762" s="38"/>
      <c r="AE1762" s="38"/>
      <c r="AR1762" s="228" t="s">
        <v>379</v>
      </c>
      <c r="AT1762" s="228" t="s">
        <v>120</v>
      </c>
      <c r="AU1762" s="228" t="s">
        <v>86</v>
      </c>
      <c r="AY1762" s="17" t="s">
        <v>116</v>
      </c>
      <c r="BE1762" s="229">
        <f>IF(N1762="základní",J1762,0)</f>
        <v>0</v>
      </c>
      <c r="BF1762" s="229">
        <f>IF(N1762="snížená",J1762,0)</f>
        <v>0</v>
      </c>
      <c r="BG1762" s="229">
        <f>IF(N1762="zákl. přenesená",J1762,0)</f>
        <v>0</v>
      </c>
      <c r="BH1762" s="229">
        <f>IF(N1762="sníž. přenesená",J1762,0)</f>
        <v>0</v>
      </c>
      <c r="BI1762" s="229">
        <f>IF(N1762="nulová",J1762,0)</f>
        <v>0</v>
      </c>
      <c r="BJ1762" s="17" t="s">
        <v>81</v>
      </c>
      <c r="BK1762" s="229">
        <f>ROUND(I1762*H1762,2)</f>
        <v>0</v>
      </c>
      <c r="BL1762" s="17" t="s">
        <v>379</v>
      </c>
      <c r="BM1762" s="228" t="s">
        <v>2336</v>
      </c>
    </row>
    <row r="1763" s="2" customFormat="1" ht="37.8" customHeight="1">
      <c r="A1763" s="38"/>
      <c r="B1763" s="39"/>
      <c r="C1763" s="271" t="s">
        <v>2337</v>
      </c>
      <c r="D1763" s="271" t="s">
        <v>1304</v>
      </c>
      <c r="E1763" s="272" t="s">
        <v>2338</v>
      </c>
      <c r="F1763" s="273" t="s">
        <v>2339</v>
      </c>
      <c r="G1763" s="274" t="s">
        <v>1629</v>
      </c>
      <c r="H1763" s="275">
        <v>1</v>
      </c>
      <c r="I1763" s="276"/>
      <c r="J1763" s="277">
        <f>ROUND(I1763*H1763,2)</f>
        <v>0</v>
      </c>
      <c r="K1763" s="278"/>
      <c r="L1763" s="279"/>
      <c r="M1763" s="280" t="s">
        <v>1</v>
      </c>
      <c r="N1763" s="281" t="s">
        <v>41</v>
      </c>
      <c r="O1763" s="91"/>
      <c r="P1763" s="226">
        <f>O1763*H1763</f>
        <v>0</v>
      </c>
      <c r="Q1763" s="226">
        <v>0</v>
      </c>
      <c r="R1763" s="226">
        <f>Q1763*H1763</f>
        <v>0</v>
      </c>
      <c r="S1763" s="226">
        <v>0</v>
      </c>
      <c r="T1763" s="227">
        <f>S1763*H1763</f>
        <v>0</v>
      </c>
      <c r="U1763" s="38"/>
      <c r="V1763" s="38"/>
      <c r="W1763" s="38"/>
      <c r="X1763" s="38"/>
      <c r="Y1763" s="38"/>
      <c r="Z1763" s="38"/>
      <c r="AA1763" s="38"/>
      <c r="AB1763" s="38"/>
      <c r="AC1763" s="38"/>
      <c r="AD1763" s="38"/>
      <c r="AE1763" s="38"/>
      <c r="AR1763" s="228" t="s">
        <v>519</v>
      </c>
      <c r="AT1763" s="228" t="s">
        <v>1304</v>
      </c>
      <c r="AU1763" s="228" t="s">
        <v>86</v>
      </c>
      <c r="AY1763" s="17" t="s">
        <v>116</v>
      </c>
      <c r="BE1763" s="229">
        <f>IF(N1763="základní",J1763,0)</f>
        <v>0</v>
      </c>
      <c r="BF1763" s="229">
        <f>IF(N1763="snížená",J1763,0)</f>
        <v>0</v>
      </c>
      <c r="BG1763" s="229">
        <f>IF(N1763="zákl. přenesená",J1763,0)</f>
        <v>0</v>
      </c>
      <c r="BH1763" s="229">
        <f>IF(N1763="sníž. přenesená",J1763,0)</f>
        <v>0</v>
      </c>
      <c r="BI1763" s="229">
        <f>IF(N1763="nulová",J1763,0)</f>
        <v>0</v>
      </c>
      <c r="BJ1763" s="17" t="s">
        <v>81</v>
      </c>
      <c r="BK1763" s="229">
        <f>ROUND(I1763*H1763,2)</f>
        <v>0</v>
      </c>
      <c r="BL1763" s="17" t="s">
        <v>379</v>
      </c>
      <c r="BM1763" s="228" t="s">
        <v>2340</v>
      </c>
    </row>
    <row r="1764" s="2" customFormat="1" ht="37.8" customHeight="1">
      <c r="A1764" s="38"/>
      <c r="B1764" s="39"/>
      <c r="C1764" s="216" t="s">
        <v>2341</v>
      </c>
      <c r="D1764" s="216" t="s">
        <v>120</v>
      </c>
      <c r="E1764" s="217" t="s">
        <v>2342</v>
      </c>
      <c r="F1764" s="218" t="s">
        <v>2343</v>
      </c>
      <c r="G1764" s="219" t="s">
        <v>1629</v>
      </c>
      <c r="H1764" s="220">
        <v>1</v>
      </c>
      <c r="I1764" s="221"/>
      <c r="J1764" s="222">
        <f>ROUND(I1764*H1764,2)</f>
        <v>0</v>
      </c>
      <c r="K1764" s="223"/>
      <c r="L1764" s="44"/>
      <c r="M1764" s="224" t="s">
        <v>1</v>
      </c>
      <c r="N1764" s="225" t="s">
        <v>41</v>
      </c>
      <c r="O1764" s="91"/>
      <c r="P1764" s="226">
        <f>O1764*H1764</f>
        <v>0</v>
      </c>
      <c r="Q1764" s="226">
        <v>0</v>
      </c>
      <c r="R1764" s="226">
        <f>Q1764*H1764</f>
        <v>0</v>
      </c>
      <c r="S1764" s="226">
        <v>0</v>
      </c>
      <c r="T1764" s="227">
        <f>S1764*H1764</f>
        <v>0</v>
      </c>
      <c r="U1764" s="38"/>
      <c r="V1764" s="38"/>
      <c r="W1764" s="38"/>
      <c r="X1764" s="38"/>
      <c r="Y1764" s="38"/>
      <c r="Z1764" s="38"/>
      <c r="AA1764" s="38"/>
      <c r="AB1764" s="38"/>
      <c r="AC1764" s="38"/>
      <c r="AD1764" s="38"/>
      <c r="AE1764" s="38"/>
      <c r="AR1764" s="228" t="s">
        <v>379</v>
      </c>
      <c r="AT1764" s="228" t="s">
        <v>120</v>
      </c>
      <c r="AU1764" s="228" t="s">
        <v>86</v>
      </c>
      <c r="AY1764" s="17" t="s">
        <v>116</v>
      </c>
      <c r="BE1764" s="229">
        <f>IF(N1764="základní",J1764,0)</f>
        <v>0</v>
      </c>
      <c r="BF1764" s="229">
        <f>IF(N1764="snížená",J1764,0)</f>
        <v>0</v>
      </c>
      <c r="BG1764" s="229">
        <f>IF(N1764="zákl. přenesená",J1764,0)</f>
        <v>0</v>
      </c>
      <c r="BH1764" s="229">
        <f>IF(N1764="sníž. přenesená",J1764,0)</f>
        <v>0</v>
      </c>
      <c r="BI1764" s="229">
        <f>IF(N1764="nulová",J1764,0)</f>
        <v>0</v>
      </c>
      <c r="BJ1764" s="17" t="s">
        <v>81</v>
      </c>
      <c r="BK1764" s="229">
        <f>ROUND(I1764*H1764,2)</f>
        <v>0</v>
      </c>
      <c r="BL1764" s="17" t="s">
        <v>379</v>
      </c>
      <c r="BM1764" s="228" t="s">
        <v>2344</v>
      </c>
    </row>
    <row r="1765" s="2" customFormat="1" ht="37.8" customHeight="1">
      <c r="A1765" s="38"/>
      <c r="B1765" s="39"/>
      <c r="C1765" s="271" t="s">
        <v>2345</v>
      </c>
      <c r="D1765" s="271" t="s">
        <v>1304</v>
      </c>
      <c r="E1765" s="272" t="s">
        <v>2346</v>
      </c>
      <c r="F1765" s="273" t="s">
        <v>2347</v>
      </c>
      <c r="G1765" s="274" t="s">
        <v>1629</v>
      </c>
      <c r="H1765" s="275">
        <v>3</v>
      </c>
      <c r="I1765" s="276"/>
      <c r="J1765" s="277">
        <f>ROUND(I1765*H1765,2)</f>
        <v>0</v>
      </c>
      <c r="K1765" s="278"/>
      <c r="L1765" s="279"/>
      <c r="M1765" s="280" t="s">
        <v>1</v>
      </c>
      <c r="N1765" s="281" t="s">
        <v>41</v>
      </c>
      <c r="O1765" s="91"/>
      <c r="P1765" s="226">
        <f>O1765*H1765</f>
        <v>0</v>
      </c>
      <c r="Q1765" s="226">
        <v>0</v>
      </c>
      <c r="R1765" s="226">
        <f>Q1765*H1765</f>
        <v>0</v>
      </c>
      <c r="S1765" s="226">
        <v>0</v>
      </c>
      <c r="T1765" s="227">
        <f>S1765*H1765</f>
        <v>0</v>
      </c>
      <c r="U1765" s="38"/>
      <c r="V1765" s="38"/>
      <c r="W1765" s="38"/>
      <c r="X1765" s="38"/>
      <c r="Y1765" s="38"/>
      <c r="Z1765" s="38"/>
      <c r="AA1765" s="38"/>
      <c r="AB1765" s="38"/>
      <c r="AC1765" s="38"/>
      <c r="AD1765" s="38"/>
      <c r="AE1765" s="38"/>
      <c r="AR1765" s="228" t="s">
        <v>519</v>
      </c>
      <c r="AT1765" s="228" t="s">
        <v>1304</v>
      </c>
      <c r="AU1765" s="228" t="s">
        <v>86</v>
      </c>
      <c r="AY1765" s="17" t="s">
        <v>116</v>
      </c>
      <c r="BE1765" s="229">
        <f>IF(N1765="základní",J1765,0)</f>
        <v>0</v>
      </c>
      <c r="BF1765" s="229">
        <f>IF(N1765="snížená",J1765,0)</f>
        <v>0</v>
      </c>
      <c r="BG1765" s="229">
        <f>IF(N1765="zákl. přenesená",J1765,0)</f>
        <v>0</v>
      </c>
      <c r="BH1765" s="229">
        <f>IF(N1765="sníž. přenesená",J1765,0)</f>
        <v>0</v>
      </c>
      <c r="BI1765" s="229">
        <f>IF(N1765="nulová",J1765,0)</f>
        <v>0</v>
      </c>
      <c r="BJ1765" s="17" t="s">
        <v>81</v>
      </c>
      <c r="BK1765" s="229">
        <f>ROUND(I1765*H1765,2)</f>
        <v>0</v>
      </c>
      <c r="BL1765" s="17" t="s">
        <v>379</v>
      </c>
      <c r="BM1765" s="228" t="s">
        <v>2348</v>
      </c>
    </row>
    <row r="1766" s="2" customFormat="1" ht="37.8" customHeight="1">
      <c r="A1766" s="38"/>
      <c r="B1766" s="39"/>
      <c r="C1766" s="216" t="s">
        <v>2349</v>
      </c>
      <c r="D1766" s="216" t="s">
        <v>120</v>
      </c>
      <c r="E1766" s="217" t="s">
        <v>2350</v>
      </c>
      <c r="F1766" s="218" t="s">
        <v>2351</v>
      </c>
      <c r="G1766" s="219" t="s">
        <v>1629</v>
      </c>
      <c r="H1766" s="220">
        <v>2</v>
      </c>
      <c r="I1766" s="221"/>
      <c r="J1766" s="222">
        <f>ROUND(I1766*H1766,2)</f>
        <v>0</v>
      </c>
      <c r="K1766" s="223"/>
      <c r="L1766" s="44"/>
      <c r="M1766" s="224" t="s">
        <v>1</v>
      </c>
      <c r="N1766" s="225" t="s">
        <v>41</v>
      </c>
      <c r="O1766" s="91"/>
      <c r="P1766" s="226">
        <f>O1766*H1766</f>
        <v>0</v>
      </c>
      <c r="Q1766" s="226">
        <v>0</v>
      </c>
      <c r="R1766" s="226">
        <f>Q1766*H1766</f>
        <v>0</v>
      </c>
      <c r="S1766" s="226">
        <v>0</v>
      </c>
      <c r="T1766" s="227">
        <f>S1766*H1766</f>
        <v>0</v>
      </c>
      <c r="U1766" s="38"/>
      <c r="V1766" s="38"/>
      <c r="W1766" s="38"/>
      <c r="X1766" s="38"/>
      <c r="Y1766" s="38"/>
      <c r="Z1766" s="38"/>
      <c r="AA1766" s="38"/>
      <c r="AB1766" s="38"/>
      <c r="AC1766" s="38"/>
      <c r="AD1766" s="38"/>
      <c r="AE1766" s="38"/>
      <c r="AR1766" s="228" t="s">
        <v>379</v>
      </c>
      <c r="AT1766" s="228" t="s">
        <v>120</v>
      </c>
      <c r="AU1766" s="228" t="s">
        <v>86</v>
      </c>
      <c r="AY1766" s="17" t="s">
        <v>116</v>
      </c>
      <c r="BE1766" s="229">
        <f>IF(N1766="základní",J1766,0)</f>
        <v>0</v>
      </c>
      <c r="BF1766" s="229">
        <f>IF(N1766="snížená",J1766,0)</f>
        <v>0</v>
      </c>
      <c r="BG1766" s="229">
        <f>IF(N1766="zákl. přenesená",J1766,0)</f>
        <v>0</v>
      </c>
      <c r="BH1766" s="229">
        <f>IF(N1766="sníž. přenesená",J1766,0)</f>
        <v>0</v>
      </c>
      <c r="BI1766" s="229">
        <f>IF(N1766="nulová",J1766,0)</f>
        <v>0</v>
      </c>
      <c r="BJ1766" s="17" t="s">
        <v>81</v>
      </c>
      <c r="BK1766" s="229">
        <f>ROUND(I1766*H1766,2)</f>
        <v>0</v>
      </c>
      <c r="BL1766" s="17" t="s">
        <v>379</v>
      </c>
      <c r="BM1766" s="228" t="s">
        <v>2352</v>
      </c>
    </row>
    <row r="1767" s="2" customFormat="1" ht="37.8" customHeight="1">
      <c r="A1767" s="38"/>
      <c r="B1767" s="39"/>
      <c r="C1767" s="271" t="s">
        <v>2353</v>
      </c>
      <c r="D1767" s="271" t="s">
        <v>1304</v>
      </c>
      <c r="E1767" s="272" t="s">
        <v>2354</v>
      </c>
      <c r="F1767" s="273" t="s">
        <v>2355</v>
      </c>
      <c r="G1767" s="274" t="s">
        <v>1629</v>
      </c>
      <c r="H1767" s="275">
        <v>1</v>
      </c>
      <c r="I1767" s="276"/>
      <c r="J1767" s="277">
        <f>ROUND(I1767*H1767,2)</f>
        <v>0</v>
      </c>
      <c r="K1767" s="278"/>
      <c r="L1767" s="279"/>
      <c r="M1767" s="280" t="s">
        <v>1</v>
      </c>
      <c r="N1767" s="281" t="s">
        <v>41</v>
      </c>
      <c r="O1767" s="91"/>
      <c r="P1767" s="226">
        <f>O1767*H1767</f>
        <v>0</v>
      </c>
      <c r="Q1767" s="226">
        <v>0</v>
      </c>
      <c r="R1767" s="226">
        <f>Q1767*H1767</f>
        <v>0</v>
      </c>
      <c r="S1767" s="226">
        <v>0</v>
      </c>
      <c r="T1767" s="227">
        <f>S1767*H1767</f>
        <v>0</v>
      </c>
      <c r="U1767" s="38"/>
      <c r="V1767" s="38"/>
      <c r="W1767" s="38"/>
      <c r="X1767" s="38"/>
      <c r="Y1767" s="38"/>
      <c r="Z1767" s="38"/>
      <c r="AA1767" s="38"/>
      <c r="AB1767" s="38"/>
      <c r="AC1767" s="38"/>
      <c r="AD1767" s="38"/>
      <c r="AE1767" s="38"/>
      <c r="AR1767" s="228" t="s">
        <v>519</v>
      </c>
      <c r="AT1767" s="228" t="s">
        <v>1304</v>
      </c>
      <c r="AU1767" s="228" t="s">
        <v>86</v>
      </c>
      <c r="AY1767" s="17" t="s">
        <v>116</v>
      </c>
      <c r="BE1767" s="229">
        <f>IF(N1767="základní",J1767,0)</f>
        <v>0</v>
      </c>
      <c r="BF1767" s="229">
        <f>IF(N1767="snížená",J1767,0)</f>
        <v>0</v>
      </c>
      <c r="BG1767" s="229">
        <f>IF(N1767="zákl. přenesená",J1767,0)</f>
        <v>0</v>
      </c>
      <c r="BH1767" s="229">
        <f>IF(N1767="sníž. přenesená",J1767,0)</f>
        <v>0</v>
      </c>
      <c r="BI1767" s="229">
        <f>IF(N1767="nulová",J1767,0)</f>
        <v>0</v>
      </c>
      <c r="BJ1767" s="17" t="s">
        <v>81</v>
      </c>
      <c r="BK1767" s="229">
        <f>ROUND(I1767*H1767,2)</f>
        <v>0</v>
      </c>
      <c r="BL1767" s="17" t="s">
        <v>379</v>
      </c>
      <c r="BM1767" s="228" t="s">
        <v>2356</v>
      </c>
    </row>
    <row r="1768" s="2" customFormat="1" ht="37.8" customHeight="1">
      <c r="A1768" s="38"/>
      <c r="B1768" s="39"/>
      <c r="C1768" s="216" t="s">
        <v>2357</v>
      </c>
      <c r="D1768" s="216" t="s">
        <v>120</v>
      </c>
      <c r="E1768" s="217" t="s">
        <v>2358</v>
      </c>
      <c r="F1768" s="218" t="s">
        <v>2359</v>
      </c>
      <c r="G1768" s="219" t="s">
        <v>1629</v>
      </c>
      <c r="H1768" s="220">
        <v>1</v>
      </c>
      <c r="I1768" s="221"/>
      <c r="J1768" s="222">
        <f>ROUND(I1768*H1768,2)</f>
        <v>0</v>
      </c>
      <c r="K1768" s="223"/>
      <c r="L1768" s="44"/>
      <c r="M1768" s="224" t="s">
        <v>1</v>
      </c>
      <c r="N1768" s="225" t="s">
        <v>41</v>
      </c>
      <c r="O1768" s="91"/>
      <c r="P1768" s="226">
        <f>O1768*H1768</f>
        <v>0</v>
      </c>
      <c r="Q1768" s="226">
        <v>0</v>
      </c>
      <c r="R1768" s="226">
        <f>Q1768*H1768</f>
        <v>0</v>
      </c>
      <c r="S1768" s="226">
        <v>0</v>
      </c>
      <c r="T1768" s="227">
        <f>S1768*H1768</f>
        <v>0</v>
      </c>
      <c r="U1768" s="38"/>
      <c r="V1768" s="38"/>
      <c r="W1768" s="38"/>
      <c r="X1768" s="38"/>
      <c r="Y1768" s="38"/>
      <c r="Z1768" s="38"/>
      <c r="AA1768" s="38"/>
      <c r="AB1768" s="38"/>
      <c r="AC1768" s="38"/>
      <c r="AD1768" s="38"/>
      <c r="AE1768" s="38"/>
      <c r="AR1768" s="228" t="s">
        <v>379</v>
      </c>
      <c r="AT1768" s="228" t="s">
        <v>120</v>
      </c>
      <c r="AU1768" s="228" t="s">
        <v>86</v>
      </c>
      <c r="AY1768" s="17" t="s">
        <v>116</v>
      </c>
      <c r="BE1768" s="229">
        <f>IF(N1768="základní",J1768,0)</f>
        <v>0</v>
      </c>
      <c r="BF1768" s="229">
        <f>IF(N1768="snížená",J1768,0)</f>
        <v>0</v>
      </c>
      <c r="BG1768" s="229">
        <f>IF(N1768="zákl. přenesená",J1768,0)</f>
        <v>0</v>
      </c>
      <c r="BH1768" s="229">
        <f>IF(N1768="sníž. přenesená",J1768,0)</f>
        <v>0</v>
      </c>
      <c r="BI1768" s="229">
        <f>IF(N1768="nulová",J1768,0)</f>
        <v>0</v>
      </c>
      <c r="BJ1768" s="17" t="s">
        <v>81</v>
      </c>
      <c r="BK1768" s="229">
        <f>ROUND(I1768*H1768,2)</f>
        <v>0</v>
      </c>
      <c r="BL1768" s="17" t="s">
        <v>379</v>
      </c>
      <c r="BM1768" s="228" t="s">
        <v>2360</v>
      </c>
    </row>
    <row r="1769" s="2" customFormat="1" ht="37.8" customHeight="1">
      <c r="A1769" s="38"/>
      <c r="B1769" s="39"/>
      <c r="C1769" s="271" t="s">
        <v>2361</v>
      </c>
      <c r="D1769" s="271" t="s">
        <v>1304</v>
      </c>
      <c r="E1769" s="272" t="s">
        <v>2362</v>
      </c>
      <c r="F1769" s="273" t="s">
        <v>2363</v>
      </c>
      <c r="G1769" s="274" t="s">
        <v>1629</v>
      </c>
      <c r="H1769" s="275">
        <v>1</v>
      </c>
      <c r="I1769" s="276"/>
      <c r="J1769" s="277">
        <f>ROUND(I1769*H1769,2)</f>
        <v>0</v>
      </c>
      <c r="K1769" s="278"/>
      <c r="L1769" s="279"/>
      <c r="M1769" s="280" t="s">
        <v>1</v>
      </c>
      <c r="N1769" s="281" t="s">
        <v>41</v>
      </c>
      <c r="O1769" s="91"/>
      <c r="P1769" s="226">
        <f>O1769*H1769</f>
        <v>0</v>
      </c>
      <c r="Q1769" s="226">
        <v>0</v>
      </c>
      <c r="R1769" s="226">
        <f>Q1769*H1769</f>
        <v>0</v>
      </c>
      <c r="S1769" s="226">
        <v>0</v>
      </c>
      <c r="T1769" s="227">
        <f>S1769*H1769</f>
        <v>0</v>
      </c>
      <c r="U1769" s="38"/>
      <c r="V1769" s="38"/>
      <c r="W1769" s="38"/>
      <c r="X1769" s="38"/>
      <c r="Y1769" s="38"/>
      <c r="Z1769" s="38"/>
      <c r="AA1769" s="38"/>
      <c r="AB1769" s="38"/>
      <c r="AC1769" s="38"/>
      <c r="AD1769" s="38"/>
      <c r="AE1769" s="38"/>
      <c r="AR1769" s="228" t="s">
        <v>519</v>
      </c>
      <c r="AT1769" s="228" t="s">
        <v>1304</v>
      </c>
      <c r="AU1769" s="228" t="s">
        <v>86</v>
      </c>
      <c r="AY1769" s="17" t="s">
        <v>116</v>
      </c>
      <c r="BE1769" s="229">
        <f>IF(N1769="základní",J1769,0)</f>
        <v>0</v>
      </c>
      <c r="BF1769" s="229">
        <f>IF(N1769="snížená",J1769,0)</f>
        <v>0</v>
      </c>
      <c r="BG1769" s="229">
        <f>IF(N1769="zákl. přenesená",J1769,0)</f>
        <v>0</v>
      </c>
      <c r="BH1769" s="229">
        <f>IF(N1769="sníž. přenesená",J1769,0)</f>
        <v>0</v>
      </c>
      <c r="BI1769" s="229">
        <f>IF(N1769="nulová",J1769,0)</f>
        <v>0</v>
      </c>
      <c r="BJ1769" s="17" t="s">
        <v>81</v>
      </c>
      <c r="BK1769" s="229">
        <f>ROUND(I1769*H1769,2)</f>
        <v>0</v>
      </c>
      <c r="BL1769" s="17" t="s">
        <v>379</v>
      </c>
      <c r="BM1769" s="228" t="s">
        <v>2364</v>
      </c>
    </row>
    <row r="1770" s="2" customFormat="1" ht="37.8" customHeight="1">
      <c r="A1770" s="38"/>
      <c r="B1770" s="39"/>
      <c r="C1770" s="216" t="s">
        <v>2365</v>
      </c>
      <c r="D1770" s="216" t="s">
        <v>120</v>
      </c>
      <c r="E1770" s="217" t="s">
        <v>2366</v>
      </c>
      <c r="F1770" s="218" t="s">
        <v>2367</v>
      </c>
      <c r="G1770" s="219" t="s">
        <v>1629</v>
      </c>
      <c r="H1770" s="220">
        <v>1</v>
      </c>
      <c r="I1770" s="221"/>
      <c r="J1770" s="222">
        <f>ROUND(I1770*H1770,2)</f>
        <v>0</v>
      </c>
      <c r="K1770" s="223"/>
      <c r="L1770" s="44"/>
      <c r="M1770" s="224" t="s">
        <v>1</v>
      </c>
      <c r="N1770" s="225" t="s">
        <v>41</v>
      </c>
      <c r="O1770" s="91"/>
      <c r="P1770" s="226">
        <f>O1770*H1770</f>
        <v>0</v>
      </c>
      <c r="Q1770" s="226">
        <v>0</v>
      </c>
      <c r="R1770" s="226">
        <f>Q1770*H1770</f>
        <v>0</v>
      </c>
      <c r="S1770" s="226">
        <v>0</v>
      </c>
      <c r="T1770" s="227">
        <f>S1770*H1770</f>
        <v>0</v>
      </c>
      <c r="U1770" s="38"/>
      <c r="V1770" s="38"/>
      <c r="W1770" s="38"/>
      <c r="X1770" s="38"/>
      <c r="Y1770" s="38"/>
      <c r="Z1770" s="38"/>
      <c r="AA1770" s="38"/>
      <c r="AB1770" s="38"/>
      <c r="AC1770" s="38"/>
      <c r="AD1770" s="38"/>
      <c r="AE1770" s="38"/>
      <c r="AR1770" s="228" t="s">
        <v>379</v>
      </c>
      <c r="AT1770" s="228" t="s">
        <v>120</v>
      </c>
      <c r="AU1770" s="228" t="s">
        <v>86</v>
      </c>
      <c r="AY1770" s="17" t="s">
        <v>116</v>
      </c>
      <c r="BE1770" s="229">
        <f>IF(N1770="základní",J1770,0)</f>
        <v>0</v>
      </c>
      <c r="BF1770" s="229">
        <f>IF(N1770="snížená",J1770,0)</f>
        <v>0</v>
      </c>
      <c r="BG1770" s="229">
        <f>IF(N1770="zákl. přenesená",J1770,0)</f>
        <v>0</v>
      </c>
      <c r="BH1770" s="229">
        <f>IF(N1770="sníž. přenesená",J1770,0)</f>
        <v>0</v>
      </c>
      <c r="BI1770" s="229">
        <f>IF(N1770="nulová",J1770,0)</f>
        <v>0</v>
      </c>
      <c r="BJ1770" s="17" t="s">
        <v>81</v>
      </c>
      <c r="BK1770" s="229">
        <f>ROUND(I1770*H1770,2)</f>
        <v>0</v>
      </c>
      <c r="BL1770" s="17" t="s">
        <v>379</v>
      </c>
      <c r="BM1770" s="228" t="s">
        <v>2368</v>
      </c>
    </row>
    <row r="1771" s="2" customFormat="1" ht="24.15" customHeight="1">
      <c r="A1771" s="38"/>
      <c r="B1771" s="39"/>
      <c r="C1771" s="271" t="s">
        <v>2369</v>
      </c>
      <c r="D1771" s="271" t="s">
        <v>1304</v>
      </c>
      <c r="E1771" s="272" t="s">
        <v>2370</v>
      </c>
      <c r="F1771" s="273" t="s">
        <v>2371</v>
      </c>
      <c r="G1771" s="274" t="s">
        <v>1629</v>
      </c>
      <c r="H1771" s="275">
        <v>1</v>
      </c>
      <c r="I1771" s="276"/>
      <c r="J1771" s="277">
        <f>ROUND(I1771*H1771,2)</f>
        <v>0</v>
      </c>
      <c r="K1771" s="278"/>
      <c r="L1771" s="279"/>
      <c r="M1771" s="280" t="s">
        <v>1</v>
      </c>
      <c r="N1771" s="281" t="s">
        <v>41</v>
      </c>
      <c r="O1771" s="91"/>
      <c r="P1771" s="226">
        <f>O1771*H1771</f>
        <v>0</v>
      </c>
      <c r="Q1771" s="226">
        <v>0</v>
      </c>
      <c r="R1771" s="226">
        <f>Q1771*H1771</f>
        <v>0</v>
      </c>
      <c r="S1771" s="226">
        <v>0</v>
      </c>
      <c r="T1771" s="227">
        <f>S1771*H1771</f>
        <v>0</v>
      </c>
      <c r="U1771" s="38"/>
      <c r="V1771" s="38"/>
      <c r="W1771" s="38"/>
      <c r="X1771" s="38"/>
      <c r="Y1771" s="38"/>
      <c r="Z1771" s="38"/>
      <c r="AA1771" s="38"/>
      <c r="AB1771" s="38"/>
      <c r="AC1771" s="38"/>
      <c r="AD1771" s="38"/>
      <c r="AE1771" s="38"/>
      <c r="AR1771" s="228" t="s">
        <v>519</v>
      </c>
      <c r="AT1771" s="228" t="s">
        <v>1304</v>
      </c>
      <c r="AU1771" s="228" t="s">
        <v>86</v>
      </c>
      <c r="AY1771" s="17" t="s">
        <v>116</v>
      </c>
      <c r="BE1771" s="229">
        <f>IF(N1771="základní",J1771,0)</f>
        <v>0</v>
      </c>
      <c r="BF1771" s="229">
        <f>IF(N1771="snížená",J1771,0)</f>
        <v>0</v>
      </c>
      <c r="BG1771" s="229">
        <f>IF(N1771="zákl. přenesená",J1771,0)</f>
        <v>0</v>
      </c>
      <c r="BH1771" s="229">
        <f>IF(N1771="sníž. přenesená",J1771,0)</f>
        <v>0</v>
      </c>
      <c r="BI1771" s="229">
        <f>IF(N1771="nulová",J1771,0)</f>
        <v>0</v>
      </c>
      <c r="BJ1771" s="17" t="s">
        <v>81</v>
      </c>
      <c r="BK1771" s="229">
        <f>ROUND(I1771*H1771,2)</f>
        <v>0</v>
      </c>
      <c r="BL1771" s="17" t="s">
        <v>379</v>
      </c>
      <c r="BM1771" s="228" t="s">
        <v>2372</v>
      </c>
    </row>
    <row r="1772" s="2" customFormat="1" ht="37.8" customHeight="1">
      <c r="A1772" s="38"/>
      <c r="B1772" s="39"/>
      <c r="C1772" s="216" t="s">
        <v>2373</v>
      </c>
      <c r="D1772" s="216" t="s">
        <v>120</v>
      </c>
      <c r="E1772" s="217" t="s">
        <v>2374</v>
      </c>
      <c r="F1772" s="218" t="s">
        <v>2375</v>
      </c>
      <c r="G1772" s="219" t="s">
        <v>1629</v>
      </c>
      <c r="H1772" s="220">
        <v>1</v>
      </c>
      <c r="I1772" s="221"/>
      <c r="J1772" s="222">
        <f>ROUND(I1772*H1772,2)</f>
        <v>0</v>
      </c>
      <c r="K1772" s="223"/>
      <c r="L1772" s="44"/>
      <c r="M1772" s="224" t="s">
        <v>1</v>
      </c>
      <c r="N1772" s="225" t="s">
        <v>41</v>
      </c>
      <c r="O1772" s="91"/>
      <c r="P1772" s="226">
        <f>O1772*H1772</f>
        <v>0</v>
      </c>
      <c r="Q1772" s="226">
        <v>0</v>
      </c>
      <c r="R1772" s="226">
        <f>Q1772*H1772</f>
        <v>0</v>
      </c>
      <c r="S1772" s="226">
        <v>0</v>
      </c>
      <c r="T1772" s="227">
        <f>S1772*H1772</f>
        <v>0</v>
      </c>
      <c r="U1772" s="38"/>
      <c r="V1772" s="38"/>
      <c r="W1772" s="38"/>
      <c r="X1772" s="38"/>
      <c r="Y1772" s="38"/>
      <c r="Z1772" s="38"/>
      <c r="AA1772" s="38"/>
      <c r="AB1772" s="38"/>
      <c r="AC1772" s="38"/>
      <c r="AD1772" s="38"/>
      <c r="AE1772" s="38"/>
      <c r="AR1772" s="228" t="s">
        <v>379</v>
      </c>
      <c r="AT1772" s="228" t="s">
        <v>120</v>
      </c>
      <c r="AU1772" s="228" t="s">
        <v>86</v>
      </c>
      <c r="AY1772" s="17" t="s">
        <v>116</v>
      </c>
      <c r="BE1772" s="229">
        <f>IF(N1772="základní",J1772,0)</f>
        <v>0</v>
      </c>
      <c r="BF1772" s="229">
        <f>IF(N1772="snížená",J1772,0)</f>
        <v>0</v>
      </c>
      <c r="BG1772" s="229">
        <f>IF(N1772="zákl. přenesená",J1772,0)</f>
        <v>0</v>
      </c>
      <c r="BH1772" s="229">
        <f>IF(N1772="sníž. přenesená",J1772,0)</f>
        <v>0</v>
      </c>
      <c r="BI1772" s="229">
        <f>IF(N1772="nulová",J1772,0)</f>
        <v>0</v>
      </c>
      <c r="BJ1772" s="17" t="s">
        <v>81</v>
      </c>
      <c r="BK1772" s="229">
        <f>ROUND(I1772*H1772,2)</f>
        <v>0</v>
      </c>
      <c r="BL1772" s="17" t="s">
        <v>379</v>
      </c>
      <c r="BM1772" s="228" t="s">
        <v>2376</v>
      </c>
    </row>
    <row r="1773" s="2" customFormat="1" ht="37.8" customHeight="1">
      <c r="A1773" s="38"/>
      <c r="B1773" s="39"/>
      <c r="C1773" s="271" t="s">
        <v>2377</v>
      </c>
      <c r="D1773" s="271" t="s">
        <v>1304</v>
      </c>
      <c r="E1773" s="272" t="s">
        <v>2378</v>
      </c>
      <c r="F1773" s="273" t="s">
        <v>2379</v>
      </c>
      <c r="G1773" s="274" t="s">
        <v>1629</v>
      </c>
      <c r="H1773" s="275">
        <v>1</v>
      </c>
      <c r="I1773" s="276"/>
      <c r="J1773" s="277">
        <f>ROUND(I1773*H1773,2)</f>
        <v>0</v>
      </c>
      <c r="K1773" s="278"/>
      <c r="L1773" s="279"/>
      <c r="M1773" s="280" t="s">
        <v>1</v>
      </c>
      <c r="N1773" s="281" t="s">
        <v>41</v>
      </c>
      <c r="O1773" s="91"/>
      <c r="P1773" s="226">
        <f>O1773*H1773</f>
        <v>0</v>
      </c>
      <c r="Q1773" s="226">
        <v>0</v>
      </c>
      <c r="R1773" s="226">
        <f>Q1773*H1773</f>
        <v>0</v>
      </c>
      <c r="S1773" s="226">
        <v>0</v>
      </c>
      <c r="T1773" s="227">
        <f>S1773*H1773</f>
        <v>0</v>
      </c>
      <c r="U1773" s="38"/>
      <c r="V1773" s="38"/>
      <c r="W1773" s="38"/>
      <c r="X1773" s="38"/>
      <c r="Y1773" s="38"/>
      <c r="Z1773" s="38"/>
      <c r="AA1773" s="38"/>
      <c r="AB1773" s="38"/>
      <c r="AC1773" s="38"/>
      <c r="AD1773" s="38"/>
      <c r="AE1773" s="38"/>
      <c r="AR1773" s="228" t="s">
        <v>519</v>
      </c>
      <c r="AT1773" s="228" t="s">
        <v>1304</v>
      </c>
      <c r="AU1773" s="228" t="s">
        <v>86</v>
      </c>
      <c r="AY1773" s="17" t="s">
        <v>116</v>
      </c>
      <c r="BE1773" s="229">
        <f>IF(N1773="základní",J1773,0)</f>
        <v>0</v>
      </c>
      <c r="BF1773" s="229">
        <f>IF(N1773="snížená",J1773,0)</f>
        <v>0</v>
      </c>
      <c r="BG1773" s="229">
        <f>IF(N1773="zákl. přenesená",J1773,0)</f>
        <v>0</v>
      </c>
      <c r="BH1773" s="229">
        <f>IF(N1773="sníž. přenesená",J1773,0)</f>
        <v>0</v>
      </c>
      <c r="BI1773" s="229">
        <f>IF(N1773="nulová",J1773,0)</f>
        <v>0</v>
      </c>
      <c r="BJ1773" s="17" t="s">
        <v>81</v>
      </c>
      <c r="BK1773" s="229">
        <f>ROUND(I1773*H1773,2)</f>
        <v>0</v>
      </c>
      <c r="BL1773" s="17" t="s">
        <v>379</v>
      </c>
      <c r="BM1773" s="228" t="s">
        <v>2380</v>
      </c>
    </row>
    <row r="1774" s="2" customFormat="1" ht="37.8" customHeight="1">
      <c r="A1774" s="38"/>
      <c r="B1774" s="39"/>
      <c r="C1774" s="271" t="s">
        <v>2381</v>
      </c>
      <c r="D1774" s="271" t="s">
        <v>1304</v>
      </c>
      <c r="E1774" s="272" t="s">
        <v>2382</v>
      </c>
      <c r="F1774" s="273" t="s">
        <v>2383</v>
      </c>
      <c r="G1774" s="274" t="s">
        <v>1629</v>
      </c>
      <c r="H1774" s="275">
        <v>2</v>
      </c>
      <c r="I1774" s="276"/>
      <c r="J1774" s="277">
        <f>ROUND(I1774*H1774,2)</f>
        <v>0</v>
      </c>
      <c r="K1774" s="278"/>
      <c r="L1774" s="279"/>
      <c r="M1774" s="280" t="s">
        <v>1</v>
      </c>
      <c r="N1774" s="281" t="s">
        <v>41</v>
      </c>
      <c r="O1774" s="91"/>
      <c r="P1774" s="226">
        <f>O1774*H1774</f>
        <v>0</v>
      </c>
      <c r="Q1774" s="226">
        <v>0</v>
      </c>
      <c r="R1774" s="226">
        <f>Q1774*H1774</f>
        <v>0</v>
      </c>
      <c r="S1774" s="226">
        <v>0</v>
      </c>
      <c r="T1774" s="227">
        <f>S1774*H1774</f>
        <v>0</v>
      </c>
      <c r="U1774" s="38"/>
      <c r="V1774" s="38"/>
      <c r="W1774" s="38"/>
      <c r="X1774" s="38"/>
      <c r="Y1774" s="38"/>
      <c r="Z1774" s="38"/>
      <c r="AA1774" s="38"/>
      <c r="AB1774" s="38"/>
      <c r="AC1774" s="38"/>
      <c r="AD1774" s="38"/>
      <c r="AE1774" s="38"/>
      <c r="AR1774" s="228" t="s">
        <v>519</v>
      </c>
      <c r="AT1774" s="228" t="s">
        <v>1304</v>
      </c>
      <c r="AU1774" s="228" t="s">
        <v>86</v>
      </c>
      <c r="AY1774" s="17" t="s">
        <v>116</v>
      </c>
      <c r="BE1774" s="229">
        <f>IF(N1774="základní",J1774,0)</f>
        <v>0</v>
      </c>
      <c r="BF1774" s="229">
        <f>IF(N1774="snížená",J1774,0)</f>
        <v>0</v>
      </c>
      <c r="BG1774" s="229">
        <f>IF(N1774="zákl. přenesená",J1774,0)</f>
        <v>0</v>
      </c>
      <c r="BH1774" s="229">
        <f>IF(N1774="sníž. přenesená",J1774,0)</f>
        <v>0</v>
      </c>
      <c r="BI1774" s="229">
        <f>IF(N1774="nulová",J1774,0)</f>
        <v>0</v>
      </c>
      <c r="BJ1774" s="17" t="s">
        <v>81</v>
      </c>
      <c r="BK1774" s="229">
        <f>ROUND(I1774*H1774,2)</f>
        <v>0</v>
      </c>
      <c r="BL1774" s="17" t="s">
        <v>379</v>
      </c>
      <c r="BM1774" s="228" t="s">
        <v>2384</v>
      </c>
    </row>
    <row r="1775" s="2" customFormat="1" ht="37.8" customHeight="1">
      <c r="A1775" s="38"/>
      <c r="B1775" s="39"/>
      <c r="C1775" s="271" t="s">
        <v>2385</v>
      </c>
      <c r="D1775" s="271" t="s">
        <v>1304</v>
      </c>
      <c r="E1775" s="272" t="s">
        <v>2386</v>
      </c>
      <c r="F1775" s="273" t="s">
        <v>2387</v>
      </c>
      <c r="G1775" s="274" t="s">
        <v>1629</v>
      </c>
      <c r="H1775" s="275">
        <v>2</v>
      </c>
      <c r="I1775" s="276"/>
      <c r="J1775" s="277">
        <f>ROUND(I1775*H1775,2)</f>
        <v>0</v>
      </c>
      <c r="K1775" s="278"/>
      <c r="L1775" s="279"/>
      <c r="M1775" s="280" t="s">
        <v>1</v>
      </c>
      <c r="N1775" s="281" t="s">
        <v>41</v>
      </c>
      <c r="O1775" s="91"/>
      <c r="P1775" s="226">
        <f>O1775*H1775</f>
        <v>0</v>
      </c>
      <c r="Q1775" s="226">
        <v>0</v>
      </c>
      <c r="R1775" s="226">
        <f>Q1775*H1775</f>
        <v>0</v>
      </c>
      <c r="S1775" s="226">
        <v>0</v>
      </c>
      <c r="T1775" s="227">
        <f>S1775*H1775</f>
        <v>0</v>
      </c>
      <c r="U1775" s="38"/>
      <c r="V1775" s="38"/>
      <c r="W1775" s="38"/>
      <c r="X1775" s="38"/>
      <c r="Y1775" s="38"/>
      <c r="Z1775" s="38"/>
      <c r="AA1775" s="38"/>
      <c r="AB1775" s="38"/>
      <c r="AC1775" s="38"/>
      <c r="AD1775" s="38"/>
      <c r="AE1775" s="38"/>
      <c r="AR1775" s="228" t="s">
        <v>519</v>
      </c>
      <c r="AT1775" s="228" t="s">
        <v>1304</v>
      </c>
      <c r="AU1775" s="228" t="s">
        <v>86</v>
      </c>
      <c r="AY1775" s="17" t="s">
        <v>116</v>
      </c>
      <c r="BE1775" s="229">
        <f>IF(N1775="základní",J1775,0)</f>
        <v>0</v>
      </c>
      <c r="BF1775" s="229">
        <f>IF(N1775="snížená",J1775,0)</f>
        <v>0</v>
      </c>
      <c r="BG1775" s="229">
        <f>IF(N1775="zákl. přenesená",J1775,0)</f>
        <v>0</v>
      </c>
      <c r="BH1775" s="229">
        <f>IF(N1775="sníž. přenesená",J1775,0)</f>
        <v>0</v>
      </c>
      <c r="BI1775" s="229">
        <f>IF(N1775="nulová",J1775,0)</f>
        <v>0</v>
      </c>
      <c r="BJ1775" s="17" t="s">
        <v>81</v>
      </c>
      <c r="BK1775" s="229">
        <f>ROUND(I1775*H1775,2)</f>
        <v>0</v>
      </c>
      <c r="BL1775" s="17" t="s">
        <v>379</v>
      </c>
      <c r="BM1775" s="228" t="s">
        <v>2388</v>
      </c>
    </row>
    <row r="1776" s="2" customFormat="1" ht="37.8" customHeight="1">
      <c r="A1776" s="38"/>
      <c r="B1776" s="39"/>
      <c r="C1776" s="271" t="s">
        <v>2389</v>
      </c>
      <c r="D1776" s="271" t="s">
        <v>1304</v>
      </c>
      <c r="E1776" s="272" t="s">
        <v>2390</v>
      </c>
      <c r="F1776" s="273" t="s">
        <v>2391</v>
      </c>
      <c r="G1776" s="274" t="s">
        <v>1629</v>
      </c>
      <c r="H1776" s="275">
        <v>1</v>
      </c>
      <c r="I1776" s="276"/>
      <c r="J1776" s="277">
        <f>ROUND(I1776*H1776,2)</f>
        <v>0</v>
      </c>
      <c r="K1776" s="278"/>
      <c r="L1776" s="279"/>
      <c r="M1776" s="280" t="s">
        <v>1</v>
      </c>
      <c r="N1776" s="281" t="s">
        <v>41</v>
      </c>
      <c r="O1776" s="91"/>
      <c r="P1776" s="226">
        <f>O1776*H1776</f>
        <v>0</v>
      </c>
      <c r="Q1776" s="226">
        <v>0</v>
      </c>
      <c r="R1776" s="226">
        <f>Q1776*H1776</f>
        <v>0</v>
      </c>
      <c r="S1776" s="226">
        <v>0</v>
      </c>
      <c r="T1776" s="227">
        <f>S1776*H1776</f>
        <v>0</v>
      </c>
      <c r="U1776" s="38"/>
      <c r="V1776" s="38"/>
      <c r="W1776" s="38"/>
      <c r="X1776" s="38"/>
      <c r="Y1776" s="38"/>
      <c r="Z1776" s="38"/>
      <c r="AA1776" s="38"/>
      <c r="AB1776" s="38"/>
      <c r="AC1776" s="38"/>
      <c r="AD1776" s="38"/>
      <c r="AE1776" s="38"/>
      <c r="AR1776" s="228" t="s">
        <v>519</v>
      </c>
      <c r="AT1776" s="228" t="s">
        <v>1304</v>
      </c>
      <c r="AU1776" s="228" t="s">
        <v>86</v>
      </c>
      <c r="AY1776" s="17" t="s">
        <v>116</v>
      </c>
      <c r="BE1776" s="229">
        <f>IF(N1776="základní",J1776,0)</f>
        <v>0</v>
      </c>
      <c r="BF1776" s="229">
        <f>IF(N1776="snížená",J1776,0)</f>
        <v>0</v>
      </c>
      <c r="BG1776" s="229">
        <f>IF(N1776="zákl. přenesená",J1776,0)</f>
        <v>0</v>
      </c>
      <c r="BH1776" s="229">
        <f>IF(N1776="sníž. přenesená",J1776,0)</f>
        <v>0</v>
      </c>
      <c r="BI1776" s="229">
        <f>IF(N1776="nulová",J1776,0)</f>
        <v>0</v>
      </c>
      <c r="BJ1776" s="17" t="s">
        <v>81</v>
      </c>
      <c r="BK1776" s="229">
        <f>ROUND(I1776*H1776,2)</f>
        <v>0</v>
      </c>
      <c r="BL1776" s="17" t="s">
        <v>379</v>
      </c>
      <c r="BM1776" s="228" t="s">
        <v>2392</v>
      </c>
    </row>
    <row r="1777" s="2" customFormat="1" ht="24.15" customHeight="1">
      <c r="A1777" s="38"/>
      <c r="B1777" s="39"/>
      <c r="C1777" s="216" t="s">
        <v>2393</v>
      </c>
      <c r="D1777" s="216" t="s">
        <v>120</v>
      </c>
      <c r="E1777" s="217" t="s">
        <v>2394</v>
      </c>
      <c r="F1777" s="218" t="s">
        <v>2395</v>
      </c>
      <c r="G1777" s="219" t="s">
        <v>295</v>
      </c>
      <c r="H1777" s="220">
        <v>2</v>
      </c>
      <c r="I1777" s="221"/>
      <c r="J1777" s="222">
        <f>ROUND(I1777*H1777,2)</f>
        <v>0</v>
      </c>
      <c r="K1777" s="223"/>
      <c r="L1777" s="44"/>
      <c r="M1777" s="224" t="s">
        <v>1</v>
      </c>
      <c r="N1777" s="225" t="s">
        <v>41</v>
      </c>
      <c r="O1777" s="91"/>
      <c r="P1777" s="226">
        <f>O1777*H1777</f>
        <v>0</v>
      </c>
      <c r="Q1777" s="226">
        <v>0</v>
      </c>
      <c r="R1777" s="226">
        <f>Q1777*H1777</f>
        <v>0</v>
      </c>
      <c r="S1777" s="226">
        <v>0</v>
      </c>
      <c r="T1777" s="227">
        <f>S1777*H1777</f>
        <v>0</v>
      </c>
      <c r="U1777" s="38"/>
      <c r="V1777" s="38"/>
      <c r="W1777" s="38"/>
      <c r="X1777" s="38"/>
      <c r="Y1777" s="38"/>
      <c r="Z1777" s="38"/>
      <c r="AA1777" s="38"/>
      <c r="AB1777" s="38"/>
      <c r="AC1777" s="38"/>
      <c r="AD1777" s="38"/>
      <c r="AE1777" s="38"/>
      <c r="AR1777" s="228" t="s">
        <v>379</v>
      </c>
      <c r="AT1777" s="228" t="s">
        <v>120</v>
      </c>
      <c r="AU1777" s="228" t="s">
        <v>86</v>
      </c>
      <c r="AY1777" s="17" t="s">
        <v>116</v>
      </c>
      <c r="BE1777" s="229">
        <f>IF(N1777="základní",J1777,0)</f>
        <v>0</v>
      </c>
      <c r="BF1777" s="229">
        <f>IF(N1777="snížená",J1777,0)</f>
        <v>0</v>
      </c>
      <c r="BG1777" s="229">
        <f>IF(N1777="zákl. přenesená",J1777,0)</f>
        <v>0</v>
      </c>
      <c r="BH1777" s="229">
        <f>IF(N1777="sníž. přenesená",J1777,0)</f>
        <v>0</v>
      </c>
      <c r="BI1777" s="229">
        <f>IF(N1777="nulová",J1777,0)</f>
        <v>0</v>
      </c>
      <c r="BJ1777" s="17" t="s">
        <v>81</v>
      </c>
      <c r="BK1777" s="229">
        <f>ROUND(I1777*H1777,2)</f>
        <v>0</v>
      </c>
      <c r="BL1777" s="17" t="s">
        <v>379</v>
      </c>
      <c r="BM1777" s="228" t="s">
        <v>2396</v>
      </c>
    </row>
    <row r="1778" s="2" customFormat="1" ht="62.7" customHeight="1">
      <c r="A1778" s="38"/>
      <c r="B1778" s="39"/>
      <c r="C1778" s="271" t="s">
        <v>2397</v>
      </c>
      <c r="D1778" s="271" t="s">
        <v>1304</v>
      </c>
      <c r="E1778" s="272" t="s">
        <v>2398</v>
      </c>
      <c r="F1778" s="273" t="s">
        <v>2399</v>
      </c>
      <c r="G1778" s="274" t="s">
        <v>1629</v>
      </c>
      <c r="H1778" s="275">
        <v>1</v>
      </c>
      <c r="I1778" s="276"/>
      <c r="J1778" s="277">
        <f>ROUND(I1778*H1778,2)</f>
        <v>0</v>
      </c>
      <c r="K1778" s="278"/>
      <c r="L1778" s="279"/>
      <c r="M1778" s="280" t="s">
        <v>1</v>
      </c>
      <c r="N1778" s="281" t="s">
        <v>41</v>
      </c>
      <c r="O1778" s="91"/>
      <c r="P1778" s="226">
        <f>O1778*H1778</f>
        <v>0</v>
      </c>
      <c r="Q1778" s="226">
        <v>0</v>
      </c>
      <c r="R1778" s="226">
        <f>Q1778*H1778</f>
        <v>0</v>
      </c>
      <c r="S1778" s="226">
        <v>0</v>
      </c>
      <c r="T1778" s="227">
        <f>S1778*H1778</f>
        <v>0</v>
      </c>
      <c r="U1778" s="38"/>
      <c r="V1778" s="38"/>
      <c r="W1778" s="38"/>
      <c r="X1778" s="38"/>
      <c r="Y1778" s="38"/>
      <c r="Z1778" s="38"/>
      <c r="AA1778" s="38"/>
      <c r="AB1778" s="38"/>
      <c r="AC1778" s="38"/>
      <c r="AD1778" s="38"/>
      <c r="AE1778" s="38"/>
      <c r="AR1778" s="228" t="s">
        <v>519</v>
      </c>
      <c r="AT1778" s="228" t="s">
        <v>1304</v>
      </c>
      <c r="AU1778" s="228" t="s">
        <v>86</v>
      </c>
      <c r="AY1778" s="17" t="s">
        <v>116</v>
      </c>
      <c r="BE1778" s="229">
        <f>IF(N1778="základní",J1778,0)</f>
        <v>0</v>
      </c>
      <c r="BF1778" s="229">
        <f>IF(N1778="snížená",J1778,0)</f>
        <v>0</v>
      </c>
      <c r="BG1778" s="229">
        <f>IF(N1778="zákl. přenesená",J1778,0)</f>
        <v>0</v>
      </c>
      <c r="BH1778" s="229">
        <f>IF(N1778="sníž. přenesená",J1778,0)</f>
        <v>0</v>
      </c>
      <c r="BI1778" s="229">
        <f>IF(N1778="nulová",J1778,0)</f>
        <v>0</v>
      </c>
      <c r="BJ1778" s="17" t="s">
        <v>81</v>
      </c>
      <c r="BK1778" s="229">
        <f>ROUND(I1778*H1778,2)</f>
        <v>0</v>
      </c>
      <c r="BL1778" s="17" t="s">
        <v>379</v>
      </c>
      <c r="BM1778" s="228" t="s">
        <v>2400</v>
      </c>
    </row>
    <row r="1779" s="2" customFormat="1" ht="62.7" customHeight="1">
      <c r="A1779" s="38"/>
      <c r="B1779" s="39"/>
      <c r="C1779" s="271" t="s">
        <v>2401</v>
      </c>
      <c r="D1779" s="271" t="s">
        <v>1304</v>
      </c>
      <c r="E1779" s="272" t="s">
        <v>2402</v>
      </c>
      <c r="F1779" s="273" t="s">
        <v>2403</v>
      </c>
      <c r="G1779" s="274" t="s">
        <v>1629</v>
      </c>
      <c r="H1779" s="275">
        <v>1</v>
      </c>
      <c r="I1779" s="276"/>
      <c r="J1779" s="277">
        <f>ROUND(I1779*H1779,2)</f>
        <v>0</v>
      </c>
      <c r="K1779" s="278"/>
      <c r="L1779" s="279"/>
      <c r="M1779" s="280" t="s">
        <v>1</v>
      </c>
      <c r="N1779" s="281" t="s">
        <v>41</v>
      </c>
      <c r="O1779" s="91"/>
      <c r="P1779" s="226">
        <f>O1779*H1779</f>
        <v>0</v>
      </c>
      <c r="Q1779" s="226">
        <v>0</v>
      </c>
      <c r="R1779" s="226">
        <f>Q1779*H1779</f>
        <v>0</v>
      </c>
      <c r="S1779" s="226">
        <v>0</v>
      </c>
      <c r="T1779" s="227">
        <f>S1779*H1779</f>
        <v>0</v>
      </c>
      <c r="U1779" s="38"/>
      <c r="V1779" s="38"/>
      <c r="W1779" s="38"/>
      <c r="X1779" s="38"/>
      <c r="Y1779" s="38"/>
      <c r="Z1779" s="38"/>
      <c r="AA1779" s="38"/>
      <c r="AB1779" s="38"/>
      <c r="AC1779" s="38"/>
      <c r="AD1779" s="38"/>
      <c r="AE1779" s="38"/>
      <c r="AR1779" s="228" t="s">
        <v>519</v>
      </c>
      <c r="AT1779" s="228" t="s">
        <v>1304</v>
      </c>
      <c r="AU1779" s="228" t="s">
        <v>86</v>
      </c>
      <c r="AY1779" s="17" t="s">
        <v>116</v>
      </c>
      <c r="BE1779" s="229">
        <f>IF(N1779="základní",J1779,0)</f>
        <v>0</v>
      </c>
      <c r="BF1779" s="229">
        <f>IF(N1779="snížená",J1779,0)</f>
        <v>0</v>
      </c>
      <c r="BG1779" s="229">
        <f>IF(N1779="zákl. přenesená",J1779,0)</f>
        <v>0</v>
      </c>
      <c r="BH1779" s="229">
        <f>IF(N1779="sníž. přenesená",J1779,0)</f>
        <v>0</v>
      </c>
      <c r="BI1779" s="229">
        <f>IF(N1779="nulová",J1779,0)</f>
        <v>0</v>
      </c>
      <c r="BJ1779" s="17" t="s">
        <v>81</v>
      </c>
      <c r="BK1779" s="229">
        <f>ROUND(I1779*H1779,2)</f>
        <v>0</v>
      </c>
      <c r="BL1779" s="17" t="s">
        <v>379</v>
      </c>
      <c r="BM1779" s="228" t="s">
        <v>2404</v>
      </c>
    </row>
    <row r="1780" s="2" customFormat="1" ht="24.15" customHeight="1">
      <c r="A1780" s="38"/>
      <c r="B1780" s="39"/>
      <c r="C1780" s="216" t="s">
        <v>2405</v>
      </c>
      <c r="D1780" s="216" t="s">
        <v>120</v>
      </c>
      <c r="E1780" s="217" t="s">
        <v>2406</v>
      </c>
      <c r="F1780" s="218" t="s">
        <v>2407</v>
      </c>
      <c r="G1780" s="219" t="s">
        <v>295</v>
      </c>
      <c r="H1780" s="220">
        <v>2</v>
      </c>
      <c r="I1780" s="221"/>
      <c r="J1780" s="222">
        <f>ROUND(I1780*H1780,2)</f>
        <v>0</v>
      </c>
      <c r="K1780" s="223"/>
      <c r="L1780" s="44"/>
      <c r="M1780" s="224" t="s">
        <v>1</v>
      </c>
      <c r="N1780" s="225" t="s">
        <v>41</v>
      </c>
      <c r="O1780" s="91"/>
      <c r="P1780" s="226">
        <f>O1780*H1780</f>
        <v>0</v>
      </c>
      <c r="Q1780" s="226">
        <v>0</v>
      </c>
      <c r="R1780" s="226">
        <f>Q1780*H1780</f>
        <v>0</v>
      </c>
      <c r="S1780" s="226">
        <v>0</v>
      </c>
      <c r="T1780" s="227">
        <f>S1780*H1780</f>
        <v>0</v>
      </c>
      <c r="U1780" s="38"/>
      <c r="V1780" s="38"/>
      <c r="W1780" s="38"/>
      <c r="X1780" s="38"/>
      <c r="Y1780" s="38"/>
      <c r="Z1780" s="38"/>
      <c r="AA1780" s="38"/>
      <c r="AB1780" s="38"/>
      <c r="AC1780" s="38"/>
      <c r="AD1780" s="38"/>
      <c r="AE1780" s="38"/>
      <c r="AR1780" s="228" t="s">
        <v>379</v>
      </c>
      <c r="AT1780" s="228" t="s">
        <v>120</v>
      </c>
      <c r="AU1780" s="228" t="s">
        <v>86</v>
      </c>
      <c r="AY1780" s="17" t="s">
        <v>116</v>
      </c>
      <c r="BE1780" s="229">
        <f>IF(N1780="základní",J1780,0)</f>
        <v>0</v>
      </c>
      <c r="BF1780" s="229">
        <f>IF(N1780="snížená",J1780,0)</f>
        <v>0</v>
      </c>
      <c r="BG1780" s="229">
        <f>IF(N1780="zákl. přenesená",J1780,0)</f>
        <v>0</v>
      </c>
      <c r="BH1780" s="229">
        <f>IF(N1780="sníž. přenesená",J1780,0)</f>
        <v>0</v>
      </c>
      <c r="BI1780" s="229">
        <f>IF(N1780="nulová",J1780,0)</f>
        <v>0</v>
      </c>
      <c r="BJ1780" s="17" t="s">
        <v>81</v>
      </c>
      <c r="BK1780" s="229">
        <f>ROUND(I1780*H1780,2)</f>
        <v>0</v>
      </c>
      <c r="BL1780" s="17" t="s">
        <v>379</v>
      </c>
      <c r="BM1780" s="228" t="s">
        <v>2408</v>
      </c>
    </row>
    <row r="1781" s="2" customFormat="1" ht="62.7" customHeight="1">
      <c r="A1781" s="38"/>
      <c r="B1781" s="39"/>
      <c r="C1781" s="271" t="s">
        <v>2409</v>
      </c>
      <c r="D1781" s="271" t="s">
        <v>1304</v>
      </c>
      <c r="E1781" s="272" t="s">
        <v>2410</v>
      </c>
      <c r="F1781" s="273" t="s">
        <v>2411</v>
      </c>
      <c r="G1781" s="274" t="s">
        <v>1629</v>
      </c>
      <c r="H1781" s="275">
        <v>1</v>
      </c>
      <c r="I1781" s="276"/>
      <c r="J1781" s="277">
        <f>ROUND(I1781*H1781,2)</f>
        <v>0</v>
      </c>
      <c r="K1781" s="278"/>
      <c r="L1781" s="279"/>
      <c r="M1781" s="280" t="s">
        <v>1</v>
      </c>
      <c r="N1781" s="281" t="s">
        <v>41</v>
      </c>
      <c r="O1781" s="91"/>
      <c r="P1781" s="226">
        <f>O1781*H1781</f>
        <v>0</v>
      </c>
      <c r="Q1781" s="226">
        <v>0</v>
      </c>
      <c r="R1781" s="226">
        <f>Q1781*H1781</f>
        <v>0</v>
      </c>
      <c r="S1781" s="226">
        <v>0</v>
      </c>
      <c r="T1781" s="227">
        <f>S1781*H1781</f>
        <v>0</v>
      </c>
      <c r="U1781" s="38"/>
      <c r="V1781" s="38"/>
      <c r="W1781" s="38"/>
      <c r="X1781" s="38"/>
      <c r="Y1781" s="38"/>
      <c r="Z1781" s="38"/>
      <c r="AA1781" s="38"/>
      <c r="AB1781" s="38"/>
      <c r="AC1781" s="38"/>
      <c r="AD1781" s="38"/>
      <c r="AE1781" s="38"/>
      <c r="AR1781" s="228" t="s">
        <v>519</v>
      </c>
      <c r="AT1781" s="228" t="s">
        <v>1304</v>
      </c>
      <c r="AU1781" s="228" t="s">
        <v>86</v>
      </c>
      <c r="AY1781" s="17" t="s">
        <v>116</v>
      </c>
      <c r="BE1781" s="229">
        <f>IF(N1781="základní",J1781,0)</f>
        <v>0</v>
      </c>
      <c r="BF1781" s="229">
        <f>IF(N1781="snížená",J1781,0)</f>
        <v>0</v>
      </c>
      <c r="BG1781" s="229">
        <f>IF(N1781="zákl. přenesená",J1781,0)</f>
        <v>0</v>
      </c>
      <c r="BH1781" s="229">
        <f>IF(N1781="sníž. přenesená",J1781,0)</f>
        <v>0</v>
      </c>
      <c r="BI1781" s="229">
        <f>IF(N1781="nulová",J1781,0)</f>
        <v>0</v>
      </c>
      <c r="BJ1781" s="17" t="s">
        <v>81</v>
      </c>
      <c r="BK1781" s="229">
        <f>ROUND(I1781*H1781,2)</f>
        <v>0</v>
      </c>
      <c r="BL1781" s="17" t="s">
        <v>379</v>
      </c>
      <c r="BM1781" s="228" t="s">
        <v>2412</v>
      </c>
    </row>
    <row r="1782" s="2" customFormat="1" ht="62.7" customHeight="1">
      <c r="A1782" s="38"/>
      <c r="B1782" s="39"/>
      <c r="C1782" s="271" t="s">
        <v>2413</v>
      </c>
      <c r="D1782" s="271" t="s">
        <v>1304</v>
      </c>
      <c r="E1782" s="272" t="s">
        <v>2414</v>
      </c>
      <c r="F1782" s="273" t="s">
        <v>2415</v>
      </c>
      <c r="G1782" s="274" t="s">
        <v>1629</v>
      </c>
      <c r="H1782" s="275">
        <v>1</v>
      </c>
      <c r="I1782" s="276"/>
      <c r="J1782" s="277">
        <f>ROUND(I1782*H1782,2)</f>
        <v>0</v>
      </c>
      <c r="K1782" s="278"/>
      <c r="L1782" s="279"/>
      <c r="M1782" s="280" t="s">
        <v>1</v>
      </c>
      <c r="N1782" s="281" t="s">
        <v>41</v>
      </c>
      <c r="O1782" s="91"/>
      <c r="P1782" s="226">
        <f>O1782*H1782</f>
        <v>0</v>
      </c>
      <c r="Q1782" s="226">
        <v>0</v>
      </c>
      <c r="R1782" s="226">
        <f>Q1782*H1782</f>
        <v>0</v>
      </c>
      <c r="S1782" s="226">
        <v>0</v>
      </c>
      <c r="T1782" s="227">
        <f>S1782*H1782</f>
        <v>0</v>
      </c>
      <c r="U1782" s="38"/>
      <c r="V1782" s="38"/>
      <c r="W1782" s="38"/>
      <c r="X1782" s="38"/>
      <c r="Y1782" s="38"/>
      <c r="Z1782" s="38"/>
      <c r="AA1782" s="38"/>
      <c r="AB1782" s="38"/>
      <c r="AC1782" s="38"/>
      <c r="AD1782" s="38"/>
      <c r="AE1782" s="38"/>
      <c r="AR1782" s="228" t="s">
        <v>519</v>
      </c>
      <c r="AT1782" s="228" t="s">
        <v>1304</v>
      </c>
      <c r="AU1782" s="228" t="s">
        <v>86</v>
      </c>
      <c r="AY1782" s="17" t="s">
        <v>116</v>
      </c>
      <c r="BE1782" s="229">
        <f>IF(N1782="základní",J1782,0)</f>
        <v>0</v>
      </c>
      <c r="BF1782" s="229">
        <f>IF(N1782="snížená",J1782,0)</f>
        <v>0</v>
      </c>
      <c r="BG1782" s="229">
        <f>IF(N1782="zákl. přenesená",J1782,0)</f>
        <v>0</v>
      </c>
      <c r="BH1782" s="229">
        <f>IF(N1782="sníž. přenesená",J1782,0)</f>
        <v>0</v>
      </c>
      <c r="BI1782" s="229">
        <f>IF(N1782="nulová",J1782,0)</f>
        <v>0</v>
      </c>
      <c r="BJ1782" s="17" t="s">
        <v>81</v>
      </c>
      <c r="BK1782" s="229">
        <f>ROUND(I1782*H1782,2)</f>
        <v>0</v>
      </c>
      <c r="BL1782" s="17" t="s">
        <v>379</v>
      </c>
      <c r="BM1782" s="228" t="s">
        <v>2416</v>
      </c>
    </row>
    <row r="1783" s="2" customFormat="1" ht="24.15" customHeight="1">
      <c r="A1783" s="38"/>
      <c r="B1783" s="39"/>
      <c r="C1783" s="271" t="s">
        <v>2417</v>
      </c>
      <c r="D1783" s="271" t="s">
        <v>1304</v>
      </c>
      <c r="E1783" s="272" t="s">
        <v>2418</v>
      </c>
      <c r="F1783" s="273" t="s">
        <v>2419</v>
      </c>
      <c r="G1783" s="274" t="s">
        <v>1629</v>
      </c>
      <c r="H1783" s="275">
        <v>17</v>
      </c>
      <c r="I1783" s="276"/>
      <c r="J1783" s="277">
        <f>ROUND(I1783*H1783,2)</f>
        <v>0</v>
      </c>
      <c r="K1783" s="278"/>
      <c r="L1783" s="279"/>
      <c r="M1783" s="280" t="s">
        <v>1</v>
      </c>
      <c r="N1783" s="281" t="s">
        <v>41</v>
      </c>
      <c r="O1783" s="91"/>
      <c r="P1783" s="226">
        <f>O1783*H1783</f>
        <v>0</v>
      </c>
      <c r="Q1783" s="226">
        <v>0</v>
      </c>
      <c r="R1783" s="226">
        <f>Q1783*H1783</f>
        <v>0</v>
      </c>
      <c r="S1783" s="226">
        <v>0</v>
      </c>
      <c r="T1783" s="227">
        <f>S1783*H1783</f>
        <v>0</v>
      </c>
      <c r="U1783" s="38"/>
      <c r="V1783" s="38"/>
      <c r="W1783" s="38"/>
      <c r="X1783" s="38"/>
      <c r="Y1783" s="38"/>
      <c r="Z1783" s="38"/>
      <c r="AA1783" s="38"/>
      <c r="AB1783" s="38"/>
      <c r="AC1783" s="38"/>
      <c r="AD1783" s="38"/>
      <c r="AE1783" s="38"/>
      <c r="AR1783" s="228" t="s">
        <v>519</v>
      </c>
      <c r="AT1783" s="228" t="s">
        <v>1304</v>
      </c>
      <c r="AU1783" s="228" t="s">
        <v>86</v>
      </c>
      <c r="AY1783" s="17" t="s">
        <v>116</v>
      </c>
      <c r="BE1783" s="229">
        <f>IF(N1783="základní",J1783,0)</f>
        <v>0</v>
      </c>
      <c r="BF1783" s="229">
        <f>IF(N1783="snížená",J1783,0)</f>
        <v>0</v>
      </c>
      <c r="BG1783" s="229">
        <f>IF(N1783="zákl. přenesená",J1783,0)</f>
        <v>0</v>
      </c>
      <c r="BH1783" s="229">
        <f>IF(N1783="sníž. přenesená",J1783,0)</f>
        <v>0</v>
      </c>
      <c r="BI1783" s="229">
        <f>IF(N1783="nulová",J1783,0)</f>
        <v>0</v>
      </c>
      <c r="BJ1783" s="17" t="s">
        <v>81</v>
      </c>
      <c r="BK1783" s="229">
        <f>ROUND(I1783*H1783,2)</f>
        <v>0</v>
      </c>
      <c r="BL1783" s="17" t="s">
        <v>379</v>
      </c>
      <c r="BM1783" s="228" t="s">
        <v>2420</v>
      </c>
    </row>
    <row r="1784" s="2" customFormat="1" ht="24.15" customHeight="1">
      <c r="A1784" s="38"/>
      <c r="B1784" s="39"/>
      <c r="C1784" s="216" t="s">
        <v>2421</v>
      </c>
      <c r="D1784" s="216" t="s">
        <v>120</v>
      </c>
      <c r="E1784" s="217" t="s">
        <v>2422</v>
      </c>
      <c r="F1784" s="218" t="s">
        <v>2423</v>
      </c>
      <c r="G1784" s="219" t="s">
        <v>1742</v>
      </c>
      <c r="H1784" s="282"/>
      <c r="I1784" s="221"/>
      <c r="J1784" s="222">
        <f>ROUND(I1784*H1784,2)</f>
        <v>0</v>
      </c>
      <c r="K1784" s="223"/>
      <c r="L1784" s="44"/>
      <c r="M1784" s="224" t="s">
        <v>1</v>
      </c>
      <c r="N1784" s="225" t="s">
        <v>41</v>
      </c>
      <c r="O1784" s="91"/>
      <c r="P1784" s="226">
        <f>O1784*H1784</f>
        <v>0</v>
      </c>
      <c r="Q1784" s="226">
        <v>0</v>
      </c>
      <c r="R1784" s="226">
        <f>Q1784*H1784</f>
        <v>0</v>
      </c>
      <c r="S1784" s="226">
        <v>0</v>
      </c>
      <c r="T1784" s="227">
        <f>S1784*H1784</f>
        <v>0</v>
      </c>
      <c r="U1784" s="38"/>
      <c r="V1784" s="38"/>
      <c r="W1784" s="38"/>
      <c r="X1784" s="38"/>
      <c r="Y1784" s="38"/>
      <c r="Z1784" s="38"/>
      <c r="AA1784" s="38"/>
      <c r="AB1784" s="38"/>
      <c r="AC1784" s="38"/>
      <c r="AD1784" s="38"/>
      <c r="AE1784" s="38"/>
      <c r="AR1784" s="228" t="s">
        <v>379</v>
      </c>
      <c r="AT1784" s="228" t="s">
        <v>120</v>
      </c>
      <c r="AU1784" s="228" t="s">
        <v>86</v>
      </c>
      <c r="AY1784" s="17" t="s">
        <v>116</v>
      </c>
      <c r="BE1784" s="229">
        <f>IF(N1784="základní",J1784,0)</f>
        <v>0</v>
      </c>
      <c r="BF1784" s="229">
        <f>IF(N1784="snížená",J1784,0)</f>
        <v>0</v>
      </c>
      <c r="BG1784" s="229">
        <f>IF(N1784="zákl. přenesená",J1784,0)</f>
        <v>0</v>
      </c>
      <c r="BH1784" s="229">
        <f>IF(N1784="sníž. přenesená",J1784,0)</f>
        <v>0</v>
      </c>
      <c r="BI1784" s="229">
        <f>IF(N1784="nulová",J1784,0)</f>
        <v>0</v>
      </c>
      <c r="BJ1784" s="17" t="s">
        <v>81</v>
      </c>
      <c r="BK1784" s="229">
        <f>ROUND(I1784*H1784,2)</f>
        <v>0</v>
      </c>
      <c r="BL1784" s="17" t="s">
        <v>379</v>
      </c>
      <c r="BM1784" s="228" t="s">
        <v>2424</v>
      </c>
    </row>
    <row r="1785" s="12" customFormat="1" ht="22.8" customHeight="1">
      <c r="A1785" s="12"/>
      <c r="B1785" s="200"/>
      <c r="C1785" s="201"/>
      <c r="D1785" s="202" t="s">
        <v>75</v>
      </c>
      <c r="E1785" s="214" t="s">
        <v>2425</v>
      </c>
      <c r="F1785" s="214" t="s">
        <v>2426</v>
      </c>
      <c r="G1785" s="201"/>
      <c r="H1785" s="201"/>
      <c r="I1785" s="204"/>
      <c r="J1785" s="215">
        <f>BK1785</f>
        <v>0</v>
      </c>
      <c r="K1785" s="201"/>
      <c r="L1785" s="206"/>
      <c r="M1785" s="207"/>
      <c r="N1785" s="208"/>
      <c r="O1785" s="208"/>
      <c r="P1785" s="209">
        <f>SUM(P1786:P1863)</f>
        <v>0</v>
      </c>
      <c r="Q1785" s="208"/>
      <c r="R1785" s="209">
        <f>SUM(R1786:R1863)</f>
        <v>1.16938426</v>
      </c>
      <c r="S1785" s="208"/>
      <c r="T1785" s="210">
        <f>SUM(T1786:T1863)</f>
        <v>0</v>
      </c>
      <c r="U1785" s="12"/>
      <c r="V1785" s="12"/>
      <c r="W1785" s="12"/>
      <c r="X1785" s="12"/>
      <c r="Y1785" s="12"/>
      <c r="Z1785" s="12"/>
      <c r="AA1785" s="12"/>
      <c r="AB1785" s="12"/>
      <c r="AC1785" s="12"/>
      <c r="AD1785" s="12"/>
      <c r="AE1785" s="12"/>
      <c r="AR1785" s="211" t="s">
        <v>86</v>
      </c>
      <c r="AT1785" s="212" t="s">
        <v>75</v>
      </c>
      <c r="AU1785" s="212" t="s">
        <v>81</v>
      </c>
      <c r="AY1785" s="211" t="s">
        <v>116</v>
      </c>
      <c r="BK1785" s="213">
        <f>SUM(BK1786:BK1863)</f>
        <v>0</v>
      </c>
    </row>
    <row r="1786" s="2" customFormat="1" ht="24.15" customHeight="1">
      <c r="A1786" s="38"/>
      <c r="B1786" s="39"/>
      <c r="C1786" s="216" t="s">
        <v>2427</v>
      </c>
      <c r="D1786" s="216" t="s">
        <v>120</v>
      </c>
      <c r="E1786" s="217" t="s">
        <v>2428</v>
      </c>
      <c r="F1786" s="218" t="s">
        <v>2429</v>
      </c>
      <c r="G1786" s="219" t="s">
        <v>697</v>
      </c>
      <c r="H1786" s="220">
        <v>57.200000000000003</v>
      </c>
      <c r="I1786" s="221"/>
      <c r="J1786" s="222">
        <f>ROUND(I1786*H1786,2)</f>
        <v>0</v>
      </c>
      <c r="K1786" s="223"/>
      <c r="L1786" s="44"/>
      <c r="M1786" s="224" t="s">
        <v>1</v>
      </c>
      <c r="N1786" s="225" t="s">
        <v>41</v>
      </c>
      <c r="O1786" s="91"/>
      <c r="P1786" s="226">
        <f>O1786*H1786</f>
        <v>0</v>
      </c>
      <c r="Q1786" s="226">
        <v>0.0018</v>
      </c>
      <c r="R1786" s="226">
        <f>Q1786*H1786</f>
        <v>0.10296</v>
      </c>
      <c r="S1786" s="226">
        <v>0</v>
      </c>
      <c r="T1786" s="227">
        <f>S1786*H1786</f>
        <v>0</v>
      </c>
      <c r="U1786" s="38"/>
      <c r="V1786" s="38"/>
      <c r="W1786" s="38"/>
      <c r="X1786" s="38"/>
      <c r="Y1786" s="38"/>
      <c r="Z1786" s="38"/>
      <c r="AA1786" s="38"/>
      <c r="AB1786" s="38"/>
      <c r="AC1786" s="38"/>
      <c r="AD1786" s="38"/>
      <c r="AE1786" s="38"/>
      <c r="AR1786" s="228" t="s">
        <v>379</v>
      </c>
      <c r="AT1786" s="228" t="s">
        <v>120</v>
      </c>
      <c r="AU1786" s="228" t="s">
        <v>86</v>
      </c>
      <c r="AY1786" s="17" t="s">
        <v>116</v>
      </c>
      <c r="BE1786" s="229">
        <f>IF(N1786="základní",J1786,0)</f>
        <v>0</v>
      </c>
      <c r="BF1786" s="229">
        <f>IF(N1786="snížená",J1786,0)</f>
        <v>0</v>
      </c>
      <c r="BG1786" s="229">
        <f>IF(N1786="zákl. přenesená",J1786,0)</f>
        <v>0</v>
      </c>
      <c r="BH1786" s="229">
        <f>IF(N1786="sníž. přenesená",J1786,0)</f>
        <v>0</v>
      </c>
      <c r="BI1786" s="229">
        <f>IF(N1786="nulová",J1786,0)</f>
        <v>0</v>
      </c>
      <c r="BJ1786" s="17" t="s">
        <v>81</v>
      </c>
      <c r="BK1786" s="229">
        <f>ROUND(I1786*H1786,2)</f>
        <v>0</v>
      </c>
      <c r="BL1786" s="17" t="s">
        <v>379</v>
      </c>
      <c r="BM1786" s="228" t="s">
        <v>2430</v>
      </c>
    </row>
    <row r="1787" s="13" customFormat="1">
      <c r="A1787" s="13"/>
      <c r="B1787" s="237"/>
      <c r="C1787" s="238"/>
      <c r="D1787" s="239" t="s">
        <v>196</v>
      </c>
      <c r="E1787" s="240" t="s">
        <v>1</v>
      </c>
      <c r="F1787" s="241" t="s">
        <v>2431</v>
      </c>
      <c r="G1787" s="238"/>
      <c r="H1787" s="242">
        <v>19.800000000000001</v>
      </c>
      <c r="I1787" s="243"/>
      <c r="J1787" s="238"/>
      <c r="K1787" s="238"/>
      <c r="L1787" s="244"/>
      <c r="M1787" s="245"/>
      <c r="N1787" s="246"/>
      <c r="O1787" s="246"/>
      <c r="P1787" s="246"/>
      <c r="Q1787" s="246"/>
      <c r="R1787" s="246"/>
      <c r="S1787" s="246"/>
      <c r="T1787" s="247"/>
      <c r="U1787" s="13"/>
      <c r="V1787" s="13"/>
      <c r="W1787" s="13"/>
      <c r="X1787" s="13"/>
      <c r="Y1787" s="13"/>
      <c r="Z1787" s="13"/>
      <c r="AA1787" s="13"/>
      <c r="AB1787" s="13"/>
      <c r="AC1787" s="13"/>
      <c r="AD1787" s="13"/>
      <c r="AE1787" s="13"/>
      <c r="AT1787" s="248" t="s">
        <v>196</v>
      </c>
      <c r="AU1787" s="248" t="s">
        <v>86</v>
      </c>
      <c r="AV1787" s="13" t="s">
        <v>86</v>
      </c>
      <c r="AW1787" s="13" t="s">
        <v>32</v>
      </c>
      <c r="AX1787" s="13" t="s">
        <v>76</v>
      </c>
      <c r="AY1787" s="248" t="s">
        <v>116</v>
      </c>
    </row>
    <row r="1788" s="13" customFormat="1">
      <c r="A1788" s="13"/>
      <c r="B1788" s="237"/>
      <c r="C1788" s="238"/>
      <c r="D1788" s="239" t="s">
        <v>196</v>
      </c>
      <c r="E1788" s="240" t="s">
        <v>1</v>
      </c>
      <c r="F1788" s="241" t="s">
        <v>2432</v>
      </c>
      <c r="G1788" s="238"/>
      <c r="H1788" s="242">
        <v>37.399999999999999</v>
      </c>
      <c r="I1788" s="243"/>
      <c r="J1788" s="238"/>
      <c r="K1788" s="238"/>
      <c r="L1788" s="244"/>
      <c r="M1788" s="245"/>
      <c r="N1788" s="246"/>
      <c r="O1788" s="246"/>
      <c r="P1788" s="246"/>
      <c r="Q1788" s="246"/>
      <c r="R1788" s="246"/>
      <c r="S1788" s="246"/>
      <c r="T1788" s="247"/>
      <c r="U1788" s="13"/>
      <c r="V1788" s="13"/>
      <c r="W1788" s="13"/>
      <c r="X1788" s="13"/>
      <c r="Y1788" s="13"/>
      <c r="Z1788" s="13"/>
      <c r="AA1788" s="13"/>
      <c r="AB1788" s="13"/>
      <c r="AC1788" s="13"/>
      <c r="AD1788" s="13"/>
      <c r="AE1788" s="13"/>
      <c r="AT1788" s="248" t="s">
        <v>196</v>
      </c>
      <c r="AU1788" s="248" t="s">
        <v>86</v>
      </c>
      <c r="AV1788" s="13" t="s">
        <v>86</v>
      </c>
      <c r="AW1788" s="13" t="s">
        <v>32</v>
      </c>
      <c r="AX1788" s="13" t="s">
        <v>76</v>
      </c>
      <c r="AY1788" s="248" t="s">
        <v>116</v>
      </c>
    </row>
    <row r="1789" s="14" customFormat="1">
      <c r="A1789" s="14"/>
      <c r="B1789" s="249"/>
      <c r="C1789" s="250"/>
      <c r="D1789" s="239" t="s">
        <v>196</v>
      </c>
      <c r="E1789" s="251" t="s">
        <v>1</v>
      </c>
      <c r="F1789" s="252" t="s">
        <v>201</v>
      </c>
      <c r="G1789" s="250"/>
      <c r="H1789" s="253">
        <v>57.200000000000003</v>
      </c>
      <c r="I1789" s="254"/>
      <c r="J1789" s="250"/>
      <c r="K1789" s="250"/>
      <c r="L1789" s="255"/>
      <c r="M1789" s="256"/>
      <c r="N1789" s="257"/>
      <c r="O1789" s="257"/>
      <c r="P1789" s="257"/>
      <c r="Q1789" s="257"/>
      <c r="R1789" s="257"/>
      <c r="S1789" s="257"/>
      <c r="T1789" s="258"/>
      <c r="U1789" s="14"/>
      <c r="V1789" s="14"/>
      <c r="W1789" s="14"/>
      <c r="X1789" s="14"/>
      <c r="Y1789" s="14"/>
      <c r="Z1789" s="14"/>
      <c r="AA1789" s="14"/>
      <c r="AB1789" s="14"/>
      <c r="AC1789" s="14"/>
      <c r="AD1789" s="14"/>
      <c r="AE1789" s="14"/>
      <c r="AT1789" s="259" t="s">
        <v>196</v>
      </c>
      <c r="AU1789" s="259" t="s">
        <v>86</v>
      </c>
      <c r="AV1789" s="14" t="s">
        <v>126</v>
      </c>
      <c r="AW1789" s="14" t="s">
        <v>32</v>
      </c>
      <c r="AX1789" s="14" t="s">
        <v>81</v>
      </c>
      <c r="AY1789" s="259" t="s">
        <v>116</v>
      </c>
    </row>
    <row r="1790" s="2" customFormat="1" ht="24.15" customHeight="1">
      <c r="A1790" s="38"/>
      <c r="B1790" s="39"/>
      <c r="C1790" s="216" t="s">
        <v>2433</v>
      </c>
      <c r="D1790" s="216" t="s">
        <v>120</v>
      </c>
      <c r="E1790" s="217" t="s">
        <v>2434</v>
      </c>
      <c r="F1790" s="218" t="s">
        <v>2435</v>
      </c>
      <c r="G1790" s="219" t="s">
        <v>697</v>
      </c>
      <c r="H1790" s="220">
        <v>64.900000000000006</v>
      </c>
      <c r="I1790" s="221"/>
      <c r="J1790" s="222">
        <f>ROUND(I1790*H1790,2)</f>
        <v>0</v>
      </c>
      <c r="K1790" s="223"/>
      <c r="L1790" s="44"/>
      <c r="M1790" s="224" t="s">
        <v>1</v>
      </c>
      <c r="N1790" s="225" t="s">
        <v>41</v>
      </c>
      <c r="O1790" s="91"/>
      <c r="P1790" s="226">
        <f>O1790*H1790</f>
        <v>0</v>
      </c>
      <c r="Q1790" s="226">
        <v>0.00097999999999999997</v>
      </c>
      <c r="R1790" s="226">
        <f>Q1790*H1790</f>
        <v>0.063602000000000006</v>
      </c>
      <c r="S1790" s="226">
        <v>0</v>
      </c>
      <c r="T1790" s="227">
        <f>S1790*H1790</f>
        <v>0</v>
      </c>
      <c r="U1790" s="38"/>
      <c r="V1790" s="38"/>
      <c r="W1790" s="38"/>
      <c r="X1790" s="38"/>
      <c r="Y1790" s="38"/>
      <c r="Z1790" s="38"/>
      <c r="AA1790" s="38"/>
      <c r="AB1790" s="38"/>
      <c r="AC1790" s="38"/>
      <c r="AD1790" s="38"/>
      <c r="AE1790" s="38"/>
      <c r="AR1790" s="228" t="s">
        <v>379</v>
      </c>
      <c r="AT1790" s="228" t="s">
        <v>120</v>
      </c>
      <c r="AU1790" s="228" t="s">
        <v>86</v>
      </c>
      <c r="AY1790" s="17" t="s">
        <v>116</v>
      </c>
      <c r="BE1790" s="229">
        <f>IF(N1790="základní",J1790,0)</f>
        <v>0</v>
      </c>
      <c r="BF1790" s="229">
        <f>IF(N1790="snížená",J1790,0)</f>
        <v>0</v>
      </c>
      <c r="BG1790" s="229">
        <f>IF(N1790="zákl. přenesená",J1790,0)</f>
        <v>0</v>
      </c>
      <c r="BH1790" s="229">
        <f>IF(N1790="sníž. přenesená",J1790,0)</f>
        <v>0</v>
      </c>
      <c r="BI1790" s="229">
        <f>IF(N1790="nulová",J1790,0)</f>
        <v>0</v>
      </c>
      <c r="BJ1790" s="17" t="s">
        <v>81</v>
      </c>
      <c r="BK1790" s="229">
        <f>ROUND(I1790*H1790,2)</f>
        <v>0</v>
      </c>
      <c r="BL1790" s="17" t="s">
        <v>379</v>
      </c>
      <c r="BM1790" s="228" t="s">
        <v>2436</v>
      </c>
    </row>
    <row r="1791" s="13" customFormat="1">
      <c r="A1791" s="13"/>
      <c r="B1791" s="237"/>
      <c r="C1791" s="238"/>
      <c r="D1791" s="239" t="s">
        <v>196</v>
      </c>
      <c r="E1791" s="240" t="s">
        <v>1</v>
      </c>
      <c r="F1791" s="241" t="s">
        <v>2437</v>
      </c>
      <c r="G1791" s="238"/>
      <c r="H1791" s="242">
        <v>23.100000000000001</v>
      </c>
      <c r="I1791" s="243"/>
      <c r="J1791" s="238"/>
      <c r="K1791" s="238"/>
      <c r="L1791" s="244"/>
      <c r="M1791" s="245"/>
      <c r="N1791" s="246"/>
      <c r="O1791" s="246"/>
      <c r="P1791" s="246"/>
      <c r="Q1791" s="246"/>
      <c r="R1791" s="246"/>
      <c r="S1791" s="246"/>
      <c r="T1791" s="247"/>
      <c r="U1791" s="13"/>
      <c r="V1791" s="13"/>
      <c r="W1791" s="13"/>
      <c r="X1791" s="13"/>
      <c r="Y1791" s="13"/>
      <c r="Z1791" s="13"/>
      <c r="AA1791" s="13"/>
      <c r="AB1791" s="13"/>
      <c r="AC1791" s="13"/>
      <c r="AD1791" s="13"/>
      <c r="AE1791" s="13"/>
      <c r="AT1791" s="248" t="s">
        <v>196</v>
      </c>
      <c r="AU1791" s="248" t="s">
        <v>86</v>
      </c>
      <c r="AV1791" s="13" t="s">
        <v>86</v>
      </c>
      <c r="AW1791" s="13" t="s">
        <v>32</v>
      </c>
      <c r="AX1791" s="13" t="s">
        <v>76</v>
      </c>
      <c r="AY1791" s="248" t="s">
        <v>116</v>
      </c>
    </row>
    <row r="1792" s="13" customFormat="1">
      <c r="A1792" s="13"/>
      <c r="B1792" s="237"/>
      <c r="C1792" s="238"/>
      <c r="D1792" s="239" t="s">
        <v>196</v>
      </c>
      <c r="E1792" s="240" t="s">
        <v>1</v>
      </c>
      <c r="F1792" s="241" t="s">
        <v>2438</v>
      </c>
      <c r="G1792" s="238"/>
      <c r="H1792" s="242">
        <v>41.799999999999997</v>
      </c>
      <c r="I1792" s="243"/>
      <c r="J1792" s="238"/>
      <c r="K1792" s="238"/>
      <c r="L1792" s="244"/>
      <c r="M1792" s="245"/>
      <c r="N1792" s="246"/>
      <c r="O1792" s="246"/>
      <c r="P1792" s="246"/>
      <c r="Q1792" s="246"/>
      <c r="R1792" s="246"/>
      <c r="S1792" s="246"/>
      <c r="T1792" s="247"/>
      <c r="U1792" s="13"/>
      <c r="V1792" s="13"/>
      <c r="W1792" s="13"/>
      <c r="X1792" s="13"/>
      <c r="Y1792" s="13"/>
      <c r="Z1792" s="13"/>
      <c r="AA1792" s="13"/>
      <c r="AB1792" s="13"/>
      <c r="AC1792" s="13"/>
      <c r="AD1792" s="13"/>
      <c r="AE1792" s="13"/>
      <c r="AT1792" s="248" t="s">
        <v>196</v>
      </c>
      <c r="AU1792" s="248" t="s">
        <v>86</v>
      </c>
      <c r="AV1792" s="13" t="s">
        <v>86</v>
      </c>
      <c r="AW1792" s="13" t="s">
        <v>32</v>
      </c>
      <c r="AX1792" s="13" t="s">
        <v>76</v>
      </c>
      <c r="AY1792" s="248" t="s">
        <v>116</v>
      </c>
    </row>
    <row r="1793" s="14" customFormat="1">
      <c r="A1793" s="14"/>
      <c r="B1793" s="249"/>
      <c r="C1793" s="250"/>
      <c r="D1793" s="239" t="s">
        <v>196</v>
      </c>
      <c r="E1793" s="251" t="s">
        <v>1</v>
      </c>
      <c r="F1793" s="252" t="s">
        <v>201</v>
      </c>
      <c r="G1793" s="250"/>
      <c r="H1793" s="253">
        <v>64.900000000000006</v>
      </c>
      <c r="I1793" s="254"/>
      <c r="J1793" s="250"/>
      <c r="K1793" s="250"/>
      <c r="L1793" s="255"/>
      <c r="M1793" s="256"/>
      <c r="N1793" s="257"/>
      <c r="O1793" s="257"/>
      <c r="P1793" s="257"/>
      <c r="Q1793" s="257"/>
      <c r="R1793" s="257"/>
      <c r="S1793" s="257"/>
      <c r="T1793" s="258"/>
      <c r="U1793" s="14"/>
      <c r="V1793" s="14"/>
      <c r="W1793" s="14"/>
      <c r="X1793" s="14"/>
      <c r="Y1793" s="14"/>
      <c r="Z1793" s="14"/>
      <c r="AA1793" s="14"/>
      <c r="AB1793" s="14"/>
      <c r="AC1793" s="14"/>
      <c r="AD1793" s="14"/>
      <c r="AE1793" s="14"/>
      <c r="AT1793" s="259" t="s">
        <v>196</v>
      </c>
      <c r="AU1793" s="259" t="s">
        <v>86</v>
      </c>
      <c r="AV1793" s="14" t="s">
        <v>126</v>
      </c>
      <c r="AW1793" s="14" t="s">
        <v>32</v>
      </c>
      <c r="AX1793" s="14" t="s">
        <v>81</v>
      </c>
      <c r="AY1793" s="259" t="s">
        <v>116</v>
      </c>
    </row>
    <row r="1794" s="2" customFormat="1" ht="49.05" customHeight="1">
      <c r="A1794" s="38"/>
      <c r="B1794" s="39"/>
      <c r="C1794" s="271" t="s">
        <v>2439</v>
      </c>
      <c r="D1794" s="271" t="s">
        <v>1304</v>
      </c>
      <c r="E1794" s="272" t="s">
        <v>2440</v>
      </c>
      <c r="F1794" s="273" t="s">
        <v>2441</v>
      </c>
      <c r="G1794" s="274" t="s">
        <v>262</v>
      </c>
      <c r="H1794" s="275">
        <v>36.375</v>
      </c>
      <c r="I1794" s="276"/>
      <c r="J1794" s="277">
        <f>ROUND(I1794*H1794,2)</f>
        <v>0</v>
      </c>
      <c r="K1794" s="278"/>
      <c r="L1794" s="279"/>
      <c r="M1794" s="280" t="s">
        <v>1</v>
      </c>
      <c r="N1794" s="281" t="s">
        <v>41</v>
      </c>
      <c r="O1794" s="91"/>
      <c r="P1794" s="226">
        <f>O1794*H1794</f>
        <v>0</v>
      </c>
      <c r="Q1794" s="226">
        <v>0</v>
      </c>
      <c r="R1794" s="226">
        <f>Q1794*H1794</f>
        <v>0</v>
      </c>
      <c r="S1794" s="226">
        <v>0</v>
      </c>
      <c r="T1794" s="227">
        <f>S1794*H1794</f>
        <v>0</v>
      </c>
      <c r="U1794" s="38"/>
      <c r="V1794" s="38"/>
      <c r="W1794" s="38"/>
      <c r="X1794" s="38"/>
      <c r="Y1794" s="38"/>
      <c r="Z1794" s="38"/>
      <c r="AA1794" s="38"/>
      <c r="AB1794" s="38"/>
      <c r="AC1794" s="38"/>
      <c r="AD1794" s="38"/>
      <c r="AE1794" s="38"/>
      <c r="AR1794" s="228" t="s">
        <v>519</v>
      </c>
      <c r="AT1794" s="228" t="s">
        <v>1304</v>
      </c>
      <c r="AU1794" s="228" t="s">
        <v>86</v>
      </c>
      <c r="AY1794" s="17" t="s">
        <v>116</v>
      </c>
      <c r="BE1794" s="229">
        <f>IF(N1794="základní",J1794,0)</f>
        <v>0</v>
      </c>
      <c r="BF1794" s="229">
        <f>IF(N1794="snížená",J1794,0)</f>
        <v>0</v>
      </c>
      <c r="BG1794" s="229">
        <f>IF(N1794="zákl. přenesená",J1794,0)</f>
        <v>0</v>
      </c>
      <c r="BH1794" s="229">
        <f>IF(N1794="sníž. přenesená",J1794,0)</f>
        <v>0</v>
      </c>
      <c r="BI1794" s="229">
        <f>IF(N1794="nulová",J1794,0)</f>
        <v>0</v>
      </c>
      <c r="BJ1794" s="17" t="s">
        <v>81</v>
      </c>
      <c r="BK1794" s="229">
        <f>ROUND(I1794*H1794,2)</f>
        <v>0</v>
      </c>
      <c r="BL1794" s="17" t="s">
        <v>379</v>
      </c>
      <c r="BM1794" s="228" t="s">
        <v>2442</v>
      </c>
    </row>
    <row r="1795" s="13" customFormat="1">
      <c r="A1795" s="13"/>
      <c r="B1795" s="237"/>
      <c r="C1795" s="238"/>
      <c r="D1795" s="239" t="s">
        <v>196</v>
      </c>
      <c r="E1795" s="240" t="s">
        <v>1</v>
      </c>
      <c r="F1795" s="241" t="s">
        <v>2443</v>
      </c>
      <c r="G1795" s="238"/>
      <c r="H1795" s="242">
        <v>5.133</v>
      </c>
      <c r="I1795" s="243"/>
      <c r="J1795" s="238"/>
      <c r="K1795" s="238"/>
      <c r="L1795" s="244"/>
      <c r="M1795" s="245"/>
      <c r="N1795" s="246"/>
      <c r="O1795" s="246"/>
      <c r="P1795" s="246"/>
      <c r="Q1795" s="246"/>
      <c r="R1795" s="246"/>
      <c r="S1795" s="246"/>
      <c r="T1795" s="247"/>
      <c r="U1795" s="13"/>
      <c r="V1795" s="13"/>
      <c r="W1795" s="13"/>
      <c r="X1795" s="13"/>
      <c r="Y1795" s="13"/>
      <c r="Z1795" s="13"/>
      <c r="AA1795" s="13"/>
      <c r="AB1795" s="13"/>
      <c r="AC1795" s="13"/>
      <c r="AD1795" s="13"/>
      <c r="AE1795" s="13"/>
      <c r="AT1795" s="248" t="s">
        <v>196</v>
      </c>
      <c r="AU1795" s="248" t="s">
        <v>86</v>
      </c>
      <c r="AV1795" s="13" t="s">
        <v>86</v>
      </c>
      <c r="AW1795" s="13" t="s">
        <v>32</v>
      </c>
      <c r="AX1795" s="13" t="s">
        <v>76</v>
      </c>
      <c r="AY1795" s="248" t="s">
        <v>116</v>
      </c>
    </row>
    <row r="1796" s="13" customFormat="1">
      <c r="A1796" s="13"/>
      <c r="B1796" s="237"/>
      <c r="C1796" s="238"/>
      <c r="D1796" s="239" t="s">
        <v>196</v>
      </c>
      <c r="E1796" s="240" t="s">
        <v>1</v>
      </c>
      <c r="F1796" s="241" t="s">
        <v>2444</v>
      </c>
      <c r="G1796" s="238"/>
      <c r="H1796" s="242">
        <v>11.422000000000001</v>
      </c>
      <c r="I1796" s="243"/>
      <c r="J1796" s="238"/>
      <c r="K1796" s="238"/>
      <c r="L1796" s="244"/>
      <c r="M1796" s="245"/>
      <c r="N1796" s="246"/>
      <c r="O1796" s="246"/>
      <c r="P1796" s="246"/>
      <c r="Q1796" s="246"/>
      <c r="R1796" s="246"/>
      <c r="S1796" s="246"/>
      <c r="T1796" s="247"/>
      <c r="U1796" s="13"/>
      <c r="V1796" s="13"/>
      <c r="W1796" s="13"/>
      <c r="X1796" s="13"/>
      <c r="Y1796" s="13"/>
      <c r="Z1796" s="13"/>
      <c r="AA1796" s="13"/>
      <c r="AB1796" s="13"/>
      <c r="AC1796" s="13"/>
      <c r="AD1796" s="13"/>
      <c r="AE1796" s="13"/>
      <c r="AT1796" s="248" t="s">
        <v>196</v>
      </c>
      <c r="AU1796" s="248" t="s">
        <v>86</v>
      </c>
      <c r="AV1796" s="13" t="s">
        <v>86</v>
      </c>
      <c r="AW1796" s="13" t="s">
        <v>32</v>
      </c>
      <c r="AX1796" s="13" t="s">
        <v>76</v>
      </c>
      <c r="AY1796" s="248" t="s">
        <v>116</v>
      </c>
    </row>
    <row r="1797" s="13" customFormat="1">
      <c r="A1797" s="13"/>
      <c r="B1797" s="237"/>
      <c r="C1797" s="238"/>
      <c r="D1797" s="239" t="s">
        <v>196</v>
      </c>
      <c r="E1797" s="240" t="s">
        <v>1</v>
      </c>
      <c r="F1797" s="241" t="s">
        <v>2445</v>
      </c>
      <c r="G1797" s="238"/>
      <c r="H1797" s="242">
        <v>19.82</v>
      </c>
      <c r="I1797" s="243"/>
      <c r="J1797" s="238"/>
      <c r="K1797" s="238"/>
      <c r="L1797" s="244"/>
      <c r="M1797" s="245"/>
      <c r="N1797" s="246"/>
      <c r="O1797" s="246"/>
      <c r="P1797" s="246"/>
      <c r="Q1797" s="246"/>
      <c r="R1797" s="246"/>
      <c r="S1797" s="246"/>
      <c r="T1797" s="247"/>
      <c r="U1797" s="13"/>
      <c r="V1797" s="13"/>
      <c r="W1797" s="13"/>
      <c r="X1797" s="13"/>
      <c r="Y1797" s="13"/>
      <c r="Z1797" s="13"/>
      <c r="AA1797" s="13"/>
      <c r="AB1797" s="13"/>
      <c r="AC1797" s="13"/>
      <c r="AD1797" s="13"/>
      <c r="AE1797" s="13"/>
      <c r="AT1797" s="248" t="s">
        <v>196</v>
      </c>
      <c r="AU1797" s="248" t="s">
        <v>86</v>
      </c>
      <c r="AV1797" s="13" t="s">
        <v>86</v>
      </c>
      <c r="AW1797" s="13" t="s">
        <v>32</v>
      </c>
      <c r="AX1797" s="13" t="s">
        <v>76</v>
      </c>
      <c r="AY1797" s="248" t="s">
        <v>116</v>
      </c>
    </row>
    <row r="1798" s="14" customFormat="1">
      <c r="A1798" s="14"/>
      <c r="B1798" s="249"/>
      <c r="C1798" s="250"/>
      <c r="D1798" s="239" t="s">
        <v>196</v>
      </c>
      <c r="E1798" s="251" t="s">
        <v>1</v>
      </c>
      <c r="F1798" s="252" t="s">
        <v>201</v>
      </c>
      <c r="G1798" s="250"/>
      <c r="H1798" s="253">
        <v>36.375</v>
      </c>
      <c r="I1798" s="254"/>
      <c r="J1798" s="250"/>
      <c r="K1798" s="250"/>
      <c r="L1798" s="255"/>
      <c r="M1798" s="256"/>
      <c r="N1798" s="257"/>
      <c r="O1798" s="257"/>
      <c r="P1798" s="257"/>
      <c r="Q1798" s="257"/>
      <c r="R1798" s="257"/>
      <c r="S1798" s="257"/>
      <c r="T1798" s="258"/>
      <c r="U1798" s="14"/>
      <c r="V1798" s="14"/>
      <c r="W1798" s="14"/>
      <c r="X1798" s="14"/>
      <c r="Y1798" s="14"/>
      <c r="Z1798" s="14"/>
      <c r="AA1798" s="14"/>
      <c r="AB1798" s="14"/>
      <c r="AC1798" s="14"/>
      <c r="AD1798" s="14"/>
      <c r="AE1798" s="14"/>
      <c r="AT1798" s="259" t="s">
        <v>196</v>
      </c>
      <c r="AU1798" s="259" t="s">
        <v>86</v>
      </c>
      <c r="AV1798" s="14" t="s">
        <v>126</v>
      </c>
      <c r="AW1798" s="14" t="s">
        <v>32</v>
      </c>
      <c r="AX1798" s="14" t="s">
        <v>81</v>
      </c>
      <c r="AY1798" s="259" t="s">
        <v>116</v>
      </c>
    </row>
    <row r="1799" s="2" customFormat="1" ht="24.15" customHeight="1">
      <c r="A1799" s="38"/>
      <c r="B1799" s="39"/>
      <c r="C1799" s="216" t="s">
        <v>2446</v>
      </c>
      <c r="D1799" s="216" t="s">
        <v>120</v>
      </c>
      <c r="E1799" s="217" t="s">
        <v>2447</v>
      </c>
      <c r="F1799" s="218" t="s">
        <v>2448</v>
      </c>
      <c r="G1799" s="219" t="s">
        <v>697</v>
      </c>
      <c r="H1799" s="220">
        <v>89.567999999999998</v>
      </c>
      <c r="I1799" s="221"/>
      <c r="J1799" s="222">
        <f>ROUND(I1799*H1799,2)</f>
        <v>0</v>
      </c>
      <c r="K1799" s="223"/>
      <c r="L1799" s="44"/>
      <c r="M1799" s="224" t="s">
        <v>1</v>
      </c>
      <c r="N1799" s="225" t="s">
        <v>41</v>
      </c>
      <c r="O1799" s="91"/>
      <c r="P1799" s="226">
        <f>O1799*H1799</f>
        <v>0</v>
      </c>
      <c r="Q1799" s="226">
        <v>0.00062</v>
      </c>
      <c r="R1799" s="226">
        <f>Q1799*H1799</f>
        <v>0.055532159999999997</v>
      </c>
      <c r="S1799" s="226">
        <v>0</v>
      </c>
      <c r="T1799" s="227">
        <f>S1799*H1799</f>
        <v>0</v>
      </c>
      <c r="U1799" s="38"/>
      <c r="V1799" s="38"/>
      <c r="W1799" s="38"/>
      <c r="X1799" s="38"/>
      <c r="Y1799" s="38"/>
      <c r="Z1799" s="38"/>
      <c r="AA1799" s="38"/>
      <c r="AB1799" s="38"/>
      <c r="AC1799" s="38"/>
      <c r="AD1799" s="38"/>
      <c r="AE1799" s="38"/>
      <c r="AR1799" s="228" t="s">
        <v>379</v>
      </c>
      <c r="AT1799" s="228" t="s">
        <v>120</v>
      </c>
      <c r="AU1799" s="228" t="s">
        <v>86</v>
      </c>
      <c r="AY1799" s="17" t="s">
        <v>116</v>
      </c>
      <c r="BE1799" s="229">
        <f>IF(N1799="základní",J1799,0)</f>
        <v>0</v>
      </c>
      <c r="BF1799" s="229">
        <f>IF(N1799="snížená",J1799,0)</f>
        <v>0</v>
      </c>
      <c r="BG1799" s="229">
        <f>IF(N1799="zákl. přenesená",J1799,0)</f>
        <v>0</v>
      </c>
      <c r="BH1799" s="229">
        <f>IF(N1799="sníž. přenesená",J1799,0)</f>
        <v>0</v>
      </c>
      <c r="BI1799" s="229">
        <f>IF(N1799="nulová",J1799,0)</f>
        <v>0</v>
      </c>
      <c r="BJ1799" s="17" t="s">
        <v>81</v>
      </c>
      <c r="BK1799" s="229">
        <f>ROUND(I1799*H1799,2)</f>
        <v>0</v>
      </c>
      <c r="BL1799" s="17" t="s">
        <v>379</v>
      </c>
      <c r="BM1799" s="228" t="s">
        <v>2449</v>
      </c>
    </row>
    <row r="1800" s="13" customFormat="1">
      <c r="A1800" s="13"/>
      <c r="B1800" s="237"/>
      <c r="C1800" s="238"/>
      <c r="D1800" s="239" t="s">
        <v>196</v>
      </c>
      <c r="E1800" s="240" t="s">
        <v>1</v>
      </c>
      <c r="F1800" s="241" t="s">
        <v>2450</v>
      </c>
      <c r="G1800" s="238"/>
      <c r="H1800" s="242">
        <v>10.300000000000001</v>
      </c>
      <c r="I1800" s="243"/>
      <c r="J1800" s="238"/>
      <c r="K1800" s="238"/>
      <c r="L1800" s="244"/>
      <c r="M1800" s="245"/>
      <c r="N1800" s="246"/>
      <c r="O1800" s="246"/>
      <c r="P1800" s="246"/>
      <c r="Q1800" s="246"/>
      <c r="R1800" s="246"/>
      <c r="S1800" s="246"/>
      <c r="T1800" s="247"/>
      <c r="U1800" s="13"/>
      <c r="V1800" s="13"/>
      <c r="W1800" s="13"/>
      <c r="X1800" s="13"/>
      <c r="Y1800" s="13"/>
      <c r="Z1800" s="13"/>
      <c r="AA1800" s="13"/>
      <c r="AB1800" s="13"/>
      <c r="AC1800" s="13"/>
      <c r="AD1800" s="13"/>
      <c r="AE1800" s="13"/>
      <c r="AT1800" s="248" t="s">
        <v>196</v>
      </c>
      <c r="AU1800" s="248" t="s">
        <v>86</v>
      </c>
      <c r="AV1800" s="13" t="s">
        <v>86</v>
      </c>
      <c r="AW1800" s="13" t="s">
        <v>32</v>
      </c>
      <c r="AX1800" s="13" t="s">
        <v>76</v>
      </c>
      <c r="AY1800" s="248" t="s">
        <v>116</v>
      </c>
    </row>
    <row r="1801" s="13" customFormat="1">
      <c r="A1801" s="13"/>
      <c r="B1801" s="237"/>
      <c r="C1801" s="238"/>
      <c r="D1801" s="239" t="s">
        <v>196</v>
      </c>
      <c r="E1801" s="240" t="s">
        <v>1</v>
      </c>
      <c r="F1801" s="241" t="s">
        <v>2451</v>
      </c>
      <c r="G1801" s="238"/>
      <c r="H1801" s="242">
        <v>3.8999999999999999</v>
      </c>
      <c r="I1801" s="243"/>
      <c r="J1801" s="238"/>
      <c r="K1801" s="238"/>
      <c r="L1801" s="244"/>
      <c r="M1801" s="245"/>
      <c r="N1801" s="246"/>
      <c r="O1801" s="246"/>
      <c r="P1801" s="246"/>
      <c r="Q1801" s="246"/>
      <c r="R1801" s="246"/>
      <c r="S1801" s="246"/>
      <c r="T1801" s="247"/>
      <c r="U1801" s="13"/>
      <c r="V1801" s="13"/>
      <c r="W1801" s="13"/>
      <c r="X1801" s="13"/>
      <c r="Y1801" s="13"/>
      <c r="Z1801" s="13"/>
      <c r="AA1801" s="13"/>
      <c r="AB1801" s="13"/>
      <c r="AC1801" s="13"/>
      <c r="AD1801" s="13"/>
      <c r="AE1801" s="13"/>
      <c r="AT1801" s="248" t="s">
        <v>196</v>
      </c>
      <c r="AU1801" s="248" t="s">
        <v>86</v>
      </c>
      <c r="AV1801" s="13" t="s">
        <v>86</v>
      </c>
      <c r="AW1801" s="13" t="s">
        <v>32</v>
      </c>
      <c r="AX1801" s="13" t="s">
        <v>76</v>
      </c>
      <c r="AY1801" s="248" t="s">
        <v>116</v>
      </c>
    </row>
    <row r="1802" s="13" customFormat="1">
      <c r="A1802" s="13"/>
      <c r="B1802" s="237"/>
      <c r="C1802" s="238"/>
      <c r="D1802" s="239" t="s">
        <v>196</v>
      </c>
      <c r="E1802" s="240" t="s">
        <v>1</v>
      </c>
      <c r="F1802" s="241" t="s">
        <v>2452</v>
      </c>
      <c r="G1802" s="238"/>
      <c r="H1802" s="242">
        <v>7.4400000000000004</v>
      </c>
      <c r="I1802" s="243"/>
      <c r="J1802" s="238"/>
      <c r="K1802" s="238"/>
      <c r="L1802" s="244"/>
      <c r="M1802" s="245"/>
      <c r="N1802" s="246"/>
      <c r="O1802" s="246"/>
      <c r="P1802" s="246"/>
      <c r="Q1802" s="246"/>
      <c r="R1802" s="246"/>
      <c r="S1802" s="246"/>
      <c r="T1802" s="247"/>
      <c r="U1802" s="13"/>
      <c r="V1802" s="13"/>
      <c r="W1802" s="13"/>
      <c r="X1802" s="13"/>
      <c r="Y1802" s="13"/>
      <c r="Z1802" s="13"/>
      <c r="AA1802" s="13"/>
      <c r="AB1802" s="13"/>
      <c r="AC1802" s="13"/>
      <c r="AD1802" s="13"/>
      <c r="AE1802" s="13"/>
      <c r="AT1802" s="248" t="s">
        <v>196</v>
      </c>
      <c r="AU1802" s="248" t="s">
        <v>86</v>
      </c>
      <c r="AV1802" s="13" t="s">
        <v>86</v>
      </c>
      <c r="AW1802" s="13" t="s">
        <v>32</v>
      </c>
      <c r="AX1802" s="13" t="s">
        <v>76</v>
      </c>
      <c r="AY1802" s="248" t="s">
        <v>116</v>
      </c>
    </row>
    <row r="1803" s="13" customFormat="1">
      <c r="A1803" s="13"/>
      <c r="B1803" s="237"/>
      <c r="C1803" s="238"/>
      <c r="D1803" s="239" t="s">
        <v>196</v>
      </c>
      <c r="E1803" s="240" t="s">
        <v>1</v>
      </c>
      <c r="F1803" s="241" t="s">
        <v>2453</v>
      </c>
      <c r="G1803" s="238"/>
      <c r="H1803" s="242">
        <v>3.8900000000000001</v>
      </c>
      <c r="I1803" s="243"/>
      <c r="J1803" s="238"/>
      <c r="K1803" s="238"/>
      <c r="L1803" s="244"/>
      <c r="M1803" s="245"/>
      <c r="N1803" s="246"/>
      <c r="O1803" s="246"/>
      <c r="P1803" s="246"/>
      <c r="Q1803" s="246"/>
      <c r="R1803" s="246"/>
      <c r="S1803" s="246"/>
      <c r="T1803" s="247"/>
      <c r="U1803" s="13"/>
      <c r="V1803" s="13"/>
      <c r="W1803" s="13"/>
      <c r="X1803" s="13"/>
      <c r="Y1803" s="13"/>
      <c r="Z1803" s="13"/>
      <c r="AA1803" s="13"/>
      <c r="AB1803" s="13"/>
      <c r="AC1803" s="13"/>
      <c r="AD1803" s="13"/>
      <c r="AE1803" s="13"/>
      <c r="AT1803" s="248" t="s">
        <v>196</v>
      </c>
      <c r="AU1803" s="248" t="s">
        <v>86</v>
      </c>
      <c r="AV1803" s="13" t="s">
        <v>86</v>
      </c>
      <c r="AW1803" s="13" t="s">
        <v>32</v>
      </c>
      <c r="AX1803" s="13" t="s">
        <v>76</v>
      </c>
      <c r="AY1803" s="248" t="s">
        <v>116</v>
      </c>
    </row>
    <row r="1804" s="13" customFormat="1">
      <c r="A1804" s="13"/>
      <c r="B1804" s="237"/>
      <c r="C1804" s="238"/>
      <c r="D1804" s="239" t="s">
        <v>196</v>
      </c>
      <c r="E1804" s="240" t="s">
        <v>1</v>
      </c>
      <c r="F1804" s="241" t="s">
        <v>2454</v>
      </c>
      <c r="G1804" s="238"/>
      <c r="H1804" s="242">
        <v>6</v>
      </c>
      <c r="I1804" s="243"/>
      <c r="J1804" s="238"/>
      <c r="K1804" s="238"/>
      <c r="L1804" s="244"/>
      <c r="M1804" s="245"/>
      <c r="N1804" s="246"/>
      <c r="O1804" s="246"/>
      <c r="P1804" s="246"/>
      <c r="Q1804" s="246"/>
      <c r="R1804" s="246"/>
      <c r="S1804" s="246"/>
      <c r="T1804" s="247"/>
      <c r="U1804" s="13"/>
      <c r="V1804" s="13"/>
      <c r="W1804" s="13"/>
      <c r="X1804" s="13"/>
      <c r="Y1804" s="13"/>
      <c r="Z1804" s="13"/>
      <c r="AA1804" s="13"/>
      <c r="AB1804" s="13"/>
      <c r="AC1804" s="13"/>
      <c r="AD1804" s="13"/>
      <c r="AE1804" s="13"/>
      <c r="AT1804" s="248" t="s">
        <v>196</v>
      </c>
      <c r="AU1804" s="248" t="s">
        <v>86</v>
      </c>
      <c r="AV1804" s="13" t="s">
        <v>86</v>
      </c>
      <c r="AW1804" s="13" t="s">
        <v>32</v>
      </c>
      <c r="AX1804" s="13" t="s">
        <v>76</v>
      </c>
      <c r="AY1804" s="248" t="s">
        <v>116</v>
      </c>
    </row>
    <row r="1805" s="15" customFormat="1">
      <c r="A1805" s="15"/>
      <c r="B1805" s="260"/>
      <c r="C1805" s="261"/>
      <c r="D1805" s="239" t="s">
        <v>196</v>
      </c>
      <c r="E1805" s="262" t="s">
        <v>1</v>
      </c>
      <c r="F1805" s="263" t="s">
        <v>2455</v>
      </c>
      <c r="G1805" s="261"/>
      <c r="H1805" s="264">
        <v>31.530000000000001</v>
      </c>
      <c r="I1805" s="265"/>
      <c r="J1805" s="261"/>
      <c r="K1805" s="261"/>
      <c r="L1805" s="266"/>
      <c r="M1805" s="267"/>
      <c r="N1805" s="268"/>
      <c r="O1805" s="268"/>
      <c r="P1805" s="268"/>
      <c r="Q1805" s="268"/>
      <c r="R1805" s="268"/>
      <c r="S1805" s="268"/>
      <c r="T1805" s="269"/>
      <c r="U1805" s="15"/>
      <c r="V1805" s="15"/>
      <c r="W1805" s="15"/>
      <c r="X1805" s="15"/>
      <c r="Y1805" s="15"/>
      <c r="Z1805" s="15"/>
      <c r="AA1805" s="15"/>
      <c r="AB1805" s="15"/>
      <c r="AC1805" s="15"/>
      <c r="AD1805" s="15"/>
      <c r="AE1805" s="15"/>
      <c r="AT1805" s="270" t="s">
        <v>196</v>
      </c>
      <c r="AU1805" s="270" t="s">
        <v>86</v>
      </c>
      <c r="AV1805" s="15" t="s">
        <v>119</v>
      </c>
      <c r="AW1805" s="15" t="s">
        <v>32</v>
      </c>
      <c r="AX1805" s="15" t="s">
        <v>76</v>
      </c>
      <c r="AY1805" s="270" t="s">
        <v>116</v>
      </c>
    </row>
    <row r="1806" s="13" customFormat="1">
      <c r="A1806" s="13"/>
      <c r="B1806" s="237"/>
      <c r="C1806" s="238"/>
      <c r="D1806" s="239" t="s">
        <v>196</v>
      </c>
      <c r="E1806" s="240" t="s">
        <v>1</v>
      </c>
      <c r="F1806" s="241" t="s">
        <v>2456</v>
      </c>
      <c r="G1806" s="238"/>
      <c r="H1806" s="242">
        <v>2.7000000000000002</v>
      </c>
      <c r="I1806" s="243"/>
      <c r="J1806" s="238"/>
      <c r="K1806" s="238"/>
      <c r="L1806" s="244"/>
      <c r="M1806" s="245"/>
      <c r="N1806" s="246"/>
      <c r="O1806" s="246"/>
      <c r="P1806" s="246"/>
      <c r="Q1806" s="246"/>
      <c r="R1806" s="246"/>
      <c r="S1806" s="246"/>
      <c r="T1806" s="247"/>
      <c r="U1806" s="13"/>
      <c r="V1806" s="13"/>
      <c r="W1806" s="13"/>
      <c r="X1806" s="13"/>
      <c r="Y1806" s="13"/>
      <c r="Z1806" s="13"/>
      <c r="AA1806" s="13"/>
      <c r="AB1806" s="13"/>
      <c r="AC1806" s="13"/>
      <c r="AD1806" s="13"/>
      <c r="AE1806" s="13"/>
      <c r="AT1806" s="248" t="s">
        <v>196</v>
      </c>
      <c r="AU1806" s="248" t="s">
        <v>86</v>
      </c>
      <c r="AV1806" s="13" t="s">
        <v>86</v>
      </c>
      <c r="AW1806" s="13" t="s">
        <v>32</v>
      </c>
      <c r="AX1806" s="13" t="s">
        <v>76</v>
      </c>
      <c r="AY1806" s="248" t="s">
        <v>116</v>
      </c>
    </row>
    <row r="1807" s="13" customFormat="1">
      <c r="A1807" s="13"/>
      <c r="B1807" s="237"/>
      <c r="C1807" s="238"/>
      <c r="D1807" s="239" t="s">
        <v>196</v>
      </c>
      <c r="E1807" s="240" t="s">
        <v>1</v>
      </c>
      <c r="F1807" s="241" t="s">
        <v>2457</v>
      </c>
      <c r="G1807" s="238"/>
      <c r="H1807" s="242">
        <v>4.2999999999999998</v>
      </c>
      <c r="I1807" s="243"/>
      <c r="J1807" s="238"/>
      <c r="K1807" s="238"/>
      <c r="L1807" s="244"/>
      <c r="M1807" s="245"/>
      <c r="N1807" s="246"/>
      <c r="O1807" s="246"/>
      <c r="P1807" s="246"/>
      <c r="Q1807" s="246"/>
      <c r="R1807" s="246"/>
      <c r="S1807" s="246"/>
      <c r="T1807" s="247"/>
      <c r="U1807" s="13"/>
      <c r="V1807" s="13"/>
      <c r="W1807" s="13"/>
      <c r="X1807" s="13"/>
      <c r="Y1807" s="13"/>
      <c r="Z1807" s="13"/>
      <c r="AA1807" s="13"/>
      <c r="AB1807" s="13"/>
      <c r="AC1807" s="13"/>
      <c r="AD1807" s="13"/>
      <c r="AE1807" s="13"/>
      <c r="AT1807" s="248" t="s">
        <v>196</v>
      </c>
      <c r="AU1807" s="248" t="s">
        <v>86</v>
      </c>
      <c r="AV1807" s="13" t="s">
        <v>86</v>
      </c>
      <c r="AW1807" s="13" t="s">
        <v>32</v>
      </c>
      <c r="AX1807" s="13" t="s">
        <v>76</v>
      </c>
      <c r="AY1807" s="248" t="s">
        <v>116</v>
      </c>
    </row>
    <row r="1808" s="13" customFormat="1">
      <c r="A1808" s="13"/>
      <c r="B1808" s="237"/>
      <c r="C1808" s="238"/>
      <c r="D1808" s="239" t="s">
        <v>196</v>
      </c>
      <c r="E1808" s="240" t="s">
        <v>1</v>
      </c>
      <c r="F1808" s="241" t="s">
        <v>2458</v>
      </c>
      <c r="G1808" s="238"/>
      <c r="H1808" s="242">
        <v>8.3000000000000007</v>
      </c>
      <c r="I1808" s="243"/>
      <c r="J1808" s="238"/>
      <c r="K1808" s="238"/>
      <c r="L1808" s="244"/>
      <c r="M1808" s="245"/>
      <c r="N1808" s="246"/>
      <c r="O1808" s="246"/>
      <c r="P1808" s="246"/>
      <c r="Q1808" s="246"/>
      <c r="R1808" s="246"/>
      <c r="S1808" s="246"/>
      <c r="T1808" s="247"/>
      <c r="U1808" s="13"/>
      <c r="V1808" s="13"/>
      <c r="W1808" s="13"/>
      <c r="X1808" s="13"/>
      <c r="Y1808" s="13"/>
      <c r="Z1808" s="13"/>
      <c r="AA1808" s="13"/>
      <c r="AB1808" s="13"/>
      <c r="AC1808" s="13"/>
      <c r="AD1808" s="13"/>
      <c r="AE1808" s="13"/>
      <c r="AT1808" s="248" t="s">
        <v>196</v>
      </c>
      <c r="AU1808" s="248" t="s">
        <v>86</v>
      </c>
      <c r="AV1808" s="13" t="s">
        <v>86</v>
      </c>
      <c r="AW1808" s="13" t="s">
        <v>32</v>
      </c>
      <c r="AX1808" s="13" t="s">
        <v>76</v>
      </c>
      <c r="AY1808" s="248" t="s">
        <v>116</v>
      </c>
    </row>
    <row r="1809" s="15" customFormat="1">
      <c r="A1809" s="15"/>
      <c r="B1809" s="260"/>
      <c r="C1809" s="261"/>
      <c r="D1809" s="239" t="s">
        <v>196</v>
      </c>
      <c r="E1809" s="262" t="s">
        <v>1</v>
      </c>
      <c r="F1809" s="263" t="s">
        <v>2459</v>
      </c>
      <c r="G1809" s="261"/>
      <c r="H1809" s="264">
        <v>15.300000000000001</v>
      </c>
      <c r="I1809" s="265"/>
      <c r="J1809" s="261"/>
      <c r="K1809" s="261"/>
      <c r="L1809" s="266"/>
      <c r="M1809" s="267"/>
      <c r="N1809" s="268"/>
      <c r="O1809" s="268"/>
      <c r="P1809" s="268"/>
      <c r="Q1809" s="268"/>
      <c r="R1809" s="268"/>
      <c r="S1809" s="268"/>
      <c r="T1809" s="269"/>
      <c r="U1809" s="15"/>
      <c r="V1809" s="15"/>
      <c r="W1809" s="15"/>
      <c r="X1809" s="15"/>
      <c r="Y1809" s="15"/>
      <c r="Z1809" s="15"/>
      <c r="AA1809" s="15"/>
      <c r="AB1809" s="15"/>
      <c r="AC1809" s="15"/>
      <c r="AD1809" s="15"/>
      <c r="AE1809" s="15"/>
      <c r="AT1809" s="270" t="s">
        <v>196</v>
      </c>
      <c r="AU1809" s="270" t="s">
        <v>86</v>
      </c>
      <c r="AV1809" s="15" t="s">
        <v>119</v>
      </c>
      <c r="AW1809" s="15" t="s">
        <v>32</v>
      </c>
      <c r="AX1809" s="15" t="s">
        <v>76</v>
      </c>
      <c r="AY1809" s="270" t="s">
        <v>116</v>
      </c>
    </row>
    <row r="1810" s="13" customFormat="1">
      <c r="A1810" s="13"/>
      <c r="B1810" s="237"/>
      <c r="C1810" s="238"/>
      <c r="D1810" s="239" t="s">
        <v>196</v>
      </c>
      <c r="E1810" s="240" t="s">
        <v>1</v>
      </c>
      <c r="F1810" s="241" t="s">
        <v>2460</v>
      </c>
      <c r="G1810" s="238"/>
      <c r="H1810" s="242">
        <v>4</v>
      </c>
      <c r="I1810" s="243"/>
      <c r="J1810" s="238"/>
      <c r="K1810" s="238"/>
      <c r="L1810" s="244"/>
      <c r="M1810" s="245"/>
      <c r="N1810" s="246"/>
      <c r="O1810" s="246"/>
      <c r="P1810" s="246"/>
      <c r="Q1810" s="246"/>
      <c r="R1810" s="246"/>
      <c r="S1810" s="246"/>
      <c r="T1810" s="247"/>
      <c r="U1810" s="13"/>
      <c r="V1810" s="13"/>
      <c r="W1810" s="13"/>
      <c r="X1810" s="13"/>
      <c r="Y1810" s="13"/>
      <c r="Z1810" s="13"/>
      <c r="AA1810" s="13"/>
      <c r="AB1810" s="13"/>
      <c r="AC1810" s="13"/>
      <c r="AD1810" s="13"/>
      <c r="AE1810" s="13"/>
      <c r="AT1810" s="248" t="s">
        <v>196</v>
      </c>
      <c r="AU1810" s="248" t="s">
        <v>86</v>
      </c>
      <c r="AV1810" s="13" t="s">
        <v>86</v>
      </c>
      <c r="AW1810" s="13" t="s">
        <v>32</v>
      </c>
      <c r="AX1810" s="13" t="s">
        <v>76</v>
      </c>
      <c r="AY1810" s="248" t="s">
        <v>116</v>
      </c>
    </row>
    <row r="1811" s="13" customFormat="1">
      <c r="A1811" s="13"/>
      <c r="B1811" s="237"/>
      <c r="C1811" s="238"/>
      <c r="D1811" s="239" t="s">
        <v>196</v>
      </c>
      <c r="E1811" s="240" t="s">
        <v>1</v>
      </c>
      <c r="F1811" s="241" t="s">
        <v>2457</v>
      </c>
      <c r="G1811" s="238"/>
      <c r="H1811" s="242">
        <v>4.2999999999999998</v>
      </c>
      <c r="I1811" s="243"/>
      <c r="J1811" s="238"/>
      <c r="K1811" s="238"/>
      <c r="L1811" s="244"/>
      <c r="M1811" s="245"/>
      <c r="N1811" s="246"/>
      <c r="O1811" s="246"/>
      <c r="P1811" s="246"/>
      <c r="Q1811" s="246"/>
      <c r="R1811" s="246"/>
      <c r="S1811" s="246"/>
      <c r="T1811" s="247"/>
      <c r="U1811" s="13"/>
      <c r="V1811" s="13"/>
      <c r="W1811" s="13"/>
      <c r="X1811" s="13"/>
      <c r="Y1811" s="13"/>
      <c r="Z1811" s="13"/>
      <c r="AA1811" s="13"/>
      <c r="AB1811" s="13"/>
      <c r="AC1811" s="13"/>
      <c r="AD1811" s="13"/>
      <c r="AE1811" s="13"/>
      <c r="AT1811" s="248" t="s">
        <v>196</v>
      </c>
      <c r="AU1811" s="248" t="s">
        <v>86</v>
      </c>
      <c r="AV1811" s="13" t="s">
        <v>86</v>
      </c>
      <c r="AW1811" s="13" t="s">
        <v>32</v>
      </c>
      <c r="AX1811" s="13" t="s">
        <v>76</v>
      </c>
      <c r="AY1811" s="248" t="s">
        <v>116</v>
      </c>
    </row>
    <row r="1812" s="13" customFormat="1">
      <c r="A1812" s="13"/>
      <c r="B1812" s="237"/>
      <c r="C1812" s="238"/>
      <c r="D1812" s="239" t="s">
        <v>196</v>
      </c>
      <c r="E1812" s="240" t="s">
        <v>1</v>
      </c>
      <c r="F1812" s="241" t="s">
        <v>2458</v>
      </c>
      <c r="G1812" s="238"/>
      <c r="H1812" s="242">
        <v>8.3000000000000007</v>
      </c>
      <c r="I1812" s="243"/>
      <c r="J1812" s="238"/>
      <c r="K1812" s="238"/>
      <c r="L1812" s="244"/>
      <c r="M1812" s="245"/>
      <c r="N1812" s="246"/>
      <c r="O1812" s="246"/>
      <c r="P1812" s="246"/>
      <c r="Q1812" s="246"/>
      <c r="R1812" s="246"/>
      <c r="S1812" s="246"/>
      <c r="T1812" s="247"/>
      <c r="U1812" s="13"/>
      <c r="V1812" s="13"/>
      <c r="W1812" s="13"/>
      <c r="X1812" s="13"/>
      <c r="Y1812" s="13"/>
      <c r="Z1812" s="13"/>
      <c r="AA1812" s="13"/>
      <c r="AB1812" s="13"/>
      <c r="AC1812" s="13"/>
      <c r="AD1812" s="13"/>
      <c r="AE1812" s="13"/>
      <c r="AT1812" s="248" t="s">
        <v>196</v>
      </c>
      <c r="AU1812" s="248" t="s">
        <v>86</v>
      </c>
      <c r="AV1812" s="13" t="s">
        <v>86</v>
      </c>
      <c r="AW1812" s="13" t="s">
        <v>32</v>
      </c>
      <c r="AX1812" s="13" t="s">
        <v>76</v>
      </c>
      <c r="AY1812" s="248" t="s">
        <v>116</v>
      </c>
    </row>
    <row r="1813" s="15" customFormat="1">
      <c r="A1813" s="15"/>
      <c r="B1813" s="260"/>
      <c r="C1813" s="261"/>
      <c r="D1813" s="239" t="s">
        <v>196</v>
      </c>
      <c r="E1813" s="262" t="s">
        <v>1</v>
      </c>
      <c r="F1813" s="263" t="s">
        <v>2461</v>
      </c>
      <c r="G1813" s="261"/>
      <c r="H1813" s="264">
        <v>16.600000000000001</v>
      </c>
      <c r="I1813" s="265"/>
      <c r="J1813" s="261"/>
      <c r="K1813" s="261"/>
      <c r="L1813" s="266"/>
      <c r="M1813" s="267"/>
      <c r="N1813" s="268"/>
      <c r="O1813" s="268"/>
      <c r="P1813" s="268"/>
      <c r="Q1813" s="268"/>
      <c r="R1813" s="268"/>
      <c r="S1813" s="268"/>
      <c r="T1813" s="269"/>
      <c r="U1813" s="15"/>
      <c r="V1813" s="15"/>
      <c r="W1813" s="15"/>
      <c r="X1813" s="15"/>
      <c r="Y1813" s="15"/>
      <c r="Z1813" s="15"/>
      <c r="AA1813" s="15"/>
      <c r="AB1813" s="15"/>
      <c r="AC1813" s="15"/>
      <c r="AD1813" s="15"/>
      <c r="AE1813" s="15"/>
      <c r="AT1813" s="270" t="s">
        <v>196</v>
      </c>
      <c r="AU1813" s="270" t="s">
        <v>86</v>
      </c>
      <c r="AV1813" s="15" t="s">
        <v>119</v>
      </c>
      <c r="AW1813" s="15" t="s">
        <v>32</v>
      </c>
      <c r="AX1813" s="15" t="s">
        <v>76</v>
      </c>
      <c r="AY1813" s="270" t="s">
        <v>116</v>
      </c>
    </row>
    <row r="1814" s="13" customFormat="1">
      <c r="A1814" s="13"/>
      <c r="B1814" s="237"/>
      <c r="C1814" s="238"/>
      <c r="D1814" s="239" t="s">
        <v>196</v>
      </c>
      <c r="E1814" s="240" t="s">
        <v>1</v>
      </c>
      <c r="F1814" s="241" t="s">
        <v>2462</v>
      </c>
      <c r="G1814" s="238"/>
      <c r="H1814" s="242">
        <v>7.5800000000000001</v>
      </c>
      <c r="I1814" s="243"/>
      <c r="J1814" s="238"/>
      <c r="K1814" s="238"/>
      <c r="L1814" s="244"/>
      <c r="M1814" s="245"/>
      <c r="N1814" s="246"/>
      <c r="O1814" s="246"/>
      <c r="P1814" s="246"/>
      <c r="Q1814" s="246"/>
      <c r="R1814" s="246"/>
      <c r="S1814" s="246"/>
      <c r="T1814" s="247"/>
      <c r="U1814" s="13"/>
      <c r="V1814" s="13"/>
      <c r="W1814" s="13"/>
      <c r="X1814" s="13"/>
      <c r="Y1814" s="13"/>
      <c r="Z1814" s="13"/>
      <c r="AA1814" s="13"/>
      <c r="AB1814" s="13"/>
      <c r="AC1814" s="13"/>
      <c r="AD1814" s="13"/>
      <c r="AE1814" s="13"/>
      <c r="AT1814" s="248" t="s">
        <v>196</v>
      </c>
      <c r="AU1814" s="248" t="s">
        <v>86</v>
      </c>
      <c r="AV1814" s="13" t="s">
        <v>86</v>
      </c>
      <c r="AW1814" s="13" t="s">
        <v>32</v>
      </c>
      <c r="AX1814" s="13" t="s">
        <v>76</v>
      </c>
      <c r="AY1814" s="248" t="s">
        <v>116</v>
      </c>
    </row>
    <row r="1815" s="13" customFormat="1">
      <c r="A1815" s="13"/>
      <c r="B1815" s="237"/>
      <c r="C1815" s="238"/>
      <c r="D1815" s="239" t="s">
        <v>196</v>
      </c>
      <c r="E1815" s="240" t="s">
        <v>1</v>
      </c>
      <c r="F1815" s="241" t="s">
        <v>2463</v>
      </c>
      <c r="G1815" s="238"/>
      <c r="H1815" s="242">
        <v>5.4500000000000002</v>
      </c>
      <c r="I1815" s="243"/>
      <c r="J1815" s="238"/>
      <c r="K1815" s="238"/>
      <c r="L1815" s="244"/>
      <c r="M1815" s="245"/>
      <c r="N1815" s="246"/>
      <c r="O1815" s="246"/>
      <c r="P1815" s="246"/>
      <c r="Q1815" s="246"/>
      <c r="R1815" s="246"/>
      <c r="S1815" s="246"/>
      <c r="T1815" s="247"/>
      <c r="U1815" s="13"/>
      <c r="V1815" s="13"/>
      <c r="W1815" s="13"/>
      <c r="X1815" s="13"/>
      <c r="Y1815" s="13"/>
      <c r="Z1815" s="13"/>
      <c r="AA1815" s="13"/>
      <c r="AB1815" s="13"/>
      <c r="AC1815" s="13"/>
      <c r="AD1815" s="13"/>
      <c r="AE1815" s="13"/>
      <c r="AT1815" s="248" t="s">
        <v>196</v>
      </c>
      <c r="AU1815" s="248" t="s">
        <v>86</v>
      </c>
      <c r="AV1815" s="13" t="s">
        <v>86</v>
      </c>
      <c r="AW1815" s="13" t="s">
        <v>32</v>
      </c>
      <c r="AX1815" s="13" t="s">
        <v>76</v>
      </c>
      <c r="AY1815" s="248" t="s">
        <v>116</v>
      </c>
    </row>
    <row r="1816" s="13" customFormat="1">
      <c r="A1816" s="13"/>
      <c r="B1816" s="237"/>
      <c r="C1816" s="238"/>
      <c r="D1816" s="239" t="s">
        <v>196</v>
      </c>
      <c r="E1816" s="240" t="s">
        <v>1</v>
      </c>
      <c r="F1816" s="241" t="s">
        <v>2464</v>
      </c>
      <c r="G1816" s="238"/>
      <c r="H1816" s="242">
        <v>1.3300000000000001</v>
      </c>
      <c r="I1816" s="243"/>
      <c r="J1816" s="238"/>
      <c r="K1816" s="238"/>
      <c r="L1816" s="244"/>
      <c r="M1816" s="245"/>
      <c r="N1816" s="246"/>
      <c r="O1816" s="246"/>
      <c r="P1816" s="246"/>
      <c r="Q1816" s="246"/>
      <c r="R1816" s="246"/>
      <c r="S1816" s="246"/>
      <c r="T1816" s="247"/>
      <c r="U1816" s="13"/>
      <c r="V1816" s="13"/>
      <c r="W1816" s="13"/>
      <c r="X1816" s="13"/>
      <c r="Y1816" s="13"/>
      <c r="Z1816" s="13"/>
      <c r="AA1816" s="13"/>
      <c r="AB1816" s="13"/>
      <c r="AC1816" s="13"/>
      <c r="AD1816" s="13"/>
      <c r="AE1816" s="13"/>
      <c r="AT1816" s="248" t="s">
        <v>196</v>
      </c>
      <c r="AU1816" s="248" t="s">
        <v>86</v>
      </c>
      <c r="AV1816" s="13" t="s">
        <v>86</v>
      </c>
      <c r="AW1816" s="13" t="s">
        <v>32</v>
      </c>
      <c r="AX1816" s="13" t="s">
        <v>76</v>
      </c>
      <c r="AY1816" s="248" t="s">
        <v>116</v>
      </c>
    </row>
    <row r="1817" s="15" customFormat="1">
      <c r="A1817" s="15"/>
      <c r="B1817" s="260"/>
      <c r="C1817" s="261"/>
      <c r="D1817" s="239" t="s">
        <v>196</v>
      </c>
      <c r="E1817" s="262" t="s">
        <v>1</v>
      </c>
      <c r="F1817" s="263" t="s">
        <v>2465</v>
      </c>
      <c r="G1817" s="261"/>
      <c r="H1817" s="264">
        <v>14.359999999999999</v>
      </c>
      <c r="I1817" s="265"/>
      <c r="J1817" s="261"/>
      <c r="K1817" s="261"/>
      <c r="L1817" s="266"/>
      <c r="M1817" s="267"/>
      <c r="N1817" s="268"/>
      <c r="O1817" s="268"/>
      <c r="P1817" s="268"/>
      <c r="Q1817" s="268"/>
      <c r="R1817" s="268"/>
      <c r="S1817" s="268"/>
      <c r="T1817" s="269"/>
      <c r="U1817" s="15"/>
      <c r="V1817" s="15"/>
      <c r="W1817" s="15"/>
      <c r="X1817" s="15"/>
      <c r="Y1817" s="15"/>
      <c r="Z1817" s="15"/>
      <c r="AA1817" s="15"/>
      <c r="AB1817" s="15"/>
      <c r="AC1817" s="15"/>
      <c r="AD1817" s="15"/>
      <c r="AE1817" s="15"/>
      <c r="AT1817" s="270" t="s">
        <v>196</v>
      </c>
      <c r="AU1817" s="270" t="s">
        <v>86</v>
      </c>
      <c r="AV1817" s="15" t="s">
        <v>119</v>
      </c>
      <c r="AW1817" s="15" t="s">
        <v>32</v>
      </c>
      <c r="AX1817" s="15" t="s">
        <v>76</v>
      </c>
      <c r="AY1817" s="270" t="s">
        <v>116</v>
      </c>
    </row>
    <row r="1818" s="13" customFormat="1">
      <c r="A1818" s="13"/>
      <c r="B1818" s="237"/>
      <c r="C1818" s="238"/>
      <c r="D1818" s="239" t="s">
        <v>196</v>
      </c>
      <c r="E1818" s="240" t="s">
        <v>1</v>
      </c>
      <c r="F1818" s="241" t="s">
        <v>2466</v>
      </c>
      <c r="G1818" s="238"/>
      <c r="H1818" s="242">
        <v>12.678000000000001</v>
      </c>
      <c r="I1818" s="243"/>
      <c r="J1818" s="238"/>
      <c r="K1818" s="238"/>
      <c r="L1818" s="244"/>
      <c r="M1818" s="245"/>
      <c r="N1818" s="246"/>
      <c r="O1818" s="246"/>
      <c r="P1818" s="246"/>
      <c r="Q1818" s="246"/>
      <c r="R1818" s="246"/>
      <c r="S1818" s="246"/>
      <c r="T1818" s="247"/>
      <c r="U1818" s="13"/>
      <c r="V1818" s="13"/>
      <c r="W1818" s="13"/>
      <c r="X1818" s="13"/>
      <c r="Y1818" s="13"/>
      <c r="Z1818" s="13"/>
      <c r="AA1818" s="13"/>
      <c r="AB1818" s="13"/>
      <c r="AC1818" s="13"/>
      <c r="AD1818" s="13"/>
      <c r="AE1818" s="13"/>
      <c r="AT1818" s="248" t="s">
        <v>196</v>
      </c>
      <c r="AU1818" s="248" t="s">
        <v>86</v>
      </c>
      <c r="AV1818" s="13" t="s">
        <v>86</v>
      </c>
      <c r="AW1818" s="13" t="s">
        <v>32</v>
      </c>
      <c r="AX1818" s="13" t="s">
        <v>76</v>
      </c>
      <c r="AY1818" s="248" t="s">
        <v>116</v>
      </c>
    </row>
    <row r="1819" s="13" customFormat="1">
      <c r="A1819" s="13"/>
      <c r="B1819" s="237"/>
      <c r="C1819" s="238"/>
      <c r="D1819" s="239" t="s">
        <v>196</v>
      </c>
      <c r="E1819" s="240" t="s">
        <v>1</v>
      </c>
      <c r="F1819" s="241" t="s">
        <v>2467</v>
      </c>
      <c r="G1819" s="238"/>
      <c r="H1819" s="242">
        <v>-0.90000000000000002</v>
      </c>
      <c r="I1819" s="243"/>
      <c r="J1819" s="238"/>
      <c r="K1819" s="238"/>
      <c r="L1819" s="244"/>
      <c r="M1819" s="245"/>
      <c r="N1819" s="246"/>
      <c r="O1819" s="246"/>
      <c r="P1819" s="246"/>
      <c r="Q1819" s="246"/>
      <c r="R1819" s="246"/>
      <c r="S1819" s="246"/>
      <c r="T1819" s="247"/>
      <c r="U1819" s="13"/>
      <c r="V1819" s="13"/>
      <c r="W1819" s="13"/>
      <c r="X1819" s="13"/>
      <c r="Y1819" s="13"/>
      <c r="Z1819" s="13"/>
      <c r="AA1819" s="13"/>
      <c r="AB1819" s="13"/>
      <c r="AC1819" s="13"/>
      <c r="AD1819" s="13"/>
      <c r="AE1819" s="13"/>
      <c r="AT1819" s="248" t="s">
        <v>196</v>
      </c>
      <c r="AU1819" s="248" t="s">
        <v>86</v>
      </c>
      <c r="AV1819" s="13" t="s">
        <v>86</v>
      </c>
      <c r="AW1819" s="13" t="s">
        <v>32</v>
      </c>
      <c r="AX1819" s="13" t="s">
        <v>76</v>
      </c>
      <c r="AY1819" s="248" t="s">
        <v>116</v>
      </c>
    </row>
    <row r="1820" s="15" customFormat="1">
      <c r="A1820" s="15"/>
      <c r="B1820" s="260"/>
      <c r="C1820" s="261"/>
      <c r="D1820" s="239" t="s">
        <v>196</v>
      </c>
      <c r="E1820" s="262" t="s">
        <v>1</v>
      </c>
      <c r="F1820" s="263" t="s">
        <v>2468</v>
      </c>
      <c r="G1820" s="261"/>
      <c r="H1820" s="264">
        <v>11.778000000000001</v>
      </c>
      <c r="I1820" s="265"/>
      <c r="J1820" s="261"/>
      <c r="K1820" s="261"/>
      <c r="L1820" s="266"/>
      <c r="M1820" s="267"/>
      <c r="N1820" s="268"/>
      <c r="O1820" s="268"/>
      <c r="P1820" s="268"/>
      <c r="Q1820" s="268"/>
      <c r="R1820" s="268"/>
      <c r="S1820" s="268"/>
      <c r="T1820" s="269"/>
      <c r="U1820" s="15"/>
      <c r="V1820" s="15"/>
      <c r="W1820" s="15"/>
      <c r="X1820" s="15"/>
      <c r="Y1820" s="15"/>
      <c r="Z1820" s="15"/>
      <c r="AA1820" s="15"/>
      <c r="AB1820" s="15"/>
      <c r="AC1820" s="15"/>
      <c r="AD1820" s="15"/>
      <c r="AE1820" s="15"/>
      <c r="AT1820" s="270" t="s">
        <v>196</v>
      </c>
      <c r="AU1820" s="270" t="s">
        <v>86</v>
      </c>
      <c r="AV1820" s="15" t="s">
        <v>119</v>
      </c>
      <c r="AW1820" s="15" t="s">
        <v>32</v>
      </c>
      <c r="AX1820" s="15" t="s">
        <v>76</v>
      </c>
      <c r="AY1820" s="270" t="s">
        <v>116</v>
      </c>
    </row>
    <row r="1821" s="14" customFormat="1">
      <c r="A1821" s="14"/>
      <c r="B1821" s="249"/>
      <c r="C1821" s="250"/>
      <c r="D1821" s="239" t="s">
        <v>196</v>
      </c>
      <c r="E1821" s="251" t="s">
        <v>1</v>
      </c>
      <c r="F1821" s="252" t="s">
        <v>201</v>
      </c>
      <c r="G1821" s="250"/>
      <c r="H1821" s="253">
        <v>89.567999999999998</v>
      </c>
      <c r="I1821" s="254"/>
      <c r="J1821" s="250"/>
      <c r="K1821" s="250"/>
      <c r="L1821" s="255"/>
      <c r="M1821" s="256"/>
      <c r="N1821" s="257"/>
      <c r="O1821" s="257"/>
      <c r="P1821" s="257"/>
      <c r="Q1821" s="257"/>
      <c r="R1821" s="257"/>
      <c r="S1821" s="257"/>
      <c r="T1821" s="258"/>
      <c r="U1821" s="14"/>
      <c r="V1821" s="14"/>
      <c r="W1821" s="14"/>
      <c r="X1821" s="14"/>
      <c r="Y1821" s="14"/>
      <c r="Z1821" s="14"/>
      <c r="AA1821" s="14"/>
      <c r="AB1821" s="14"/>
      <c r="AC1821" s="14"/>
      <c r="AD1821" s="14"/>
      <c r="AE1821" s="14"/>
      <c r="AT1821" s="259" t="s">
        <v>196</v>
      </c>
      <c r="AU1821" s="259" t="s">
        <v>86</v>
      </c>
      <c r="AV1821" s="14" t="s">
        <v>126</v>
      </c>
      <c r="AW1821" s="14" t="s">
        <v>32</v>
      </c>
      <c r="AX1821" s="14" t="s">
        <v>81</v>
      </c>
      <c r="AY1821" s="259" t="s">
        <v>116</v>
      </c>
    </row>
    <row r="1822" s="2" customFormat="1" ht="24.15" customHeight="1">
      <c r="A1822" s="38"/>
      <c r="B1822" s="39"/>
      <c r="C1822" s="271" t="s">
        <v>2469</v>
      </c>
      <c r="D1822" s="271" t="s">
        <v>1304</v>
      </c>
      <c r="E1822" s="272" t="s">
        <v>2470</v>
      </c>
      <c r="F1822" s="273" t="s">
        <v>2471</v>
      </c>
      <c r="G1822" s="274" t="s">
        <v>697</v>
      </c>
      <c r="H1822" s="275">
        <v>93.150999999999996</v>
      </c>
      <c r="I1822" s="276"/>
      <c r="J1822" s="277">
        <f>ROUND(I1822*H1822,2)</f>
        <v>0</v>
      </c>
      <c r="K1822" s="278"/>
      <c r="L1822" s="279"/>
      <c r="M1822" s="280" t="s">
        <v>1</v>
      </c>
      <c r="N1822" s="281" t="s">
        <v>41</v>
      </c>
      <c r="O1822" s="91"/>
      <c r="P1822" s="226">
        <f>O1822*H1822</f>
        <v>0</v>
      </c>
      <c r="Q1822" s="226">
        <v>0</v>
      </c>
      <c r="R1822" s="226">
        <f>Q1822*H1822</f>
        <v>0</v>
      </c>
      <c r="S1822" s="226">
        <v>0</v>
      </c>
      <c r="T1822" s="227">
        <f>S1822*H1822</f>
        <v>0</v>
      </c>
      <c r="U1822" s="38"/>
      <c r="V1822" s="38"/>
      <c r="W1822" s="38"/>
      <c r="X1822" s="38"/>
      <c r="Y1822" s="38"/>
      <c r="Z1822" s="38"/>
      <c r="AA1822" s="38"/>
      <c r="AB1822" s="38"/>
      <c r="AC1822" s="38"/>
      <c r="AD1822" s="38"/>
      <c r="AE1822" s="38"/>
      <c r="AR1822" s="228" t="s">
        <v>519</v>
      </c>
      <c r="AT1822" s="228" t="s">
        <v>1304</v>
      </c>
      <c r="AU1822" s="228" t="s">
        <v>86</v>
      </c>
      <c r="AY1822" s="17" t="s">
        <v>116</v>
      </c>
      <c r="BE1822" s="229">
        <f>IF(N1822="základní",J1822,0)</f>
        <v>0</v>
      </c>
      <c r="BF1822" s="229">
        <f>IF(N1822="snížená",J1822,0)</f>
        <v>0</v>
      </c>
      <c r="BG1822" s="229">
        <f>IF(N1822="zákl. přenesená",J1822,0)</f>
        <v>0</v>
      </c>
      <c r="BH1822" s="229">
        <f>IF(N1822="sníž. přenesená",J1822,0)</f>
        <v>0</v>
      </c>
      <c r="BI1822" s="229">
        <f>IF(N1822="nulová",J1822,0)</f>
        <v>0</v>
      </c>
      <c r="BJ1822" s="17" t="s">
        <v>81</v>
      </c>
      <c r="BK1822" s="229">
        <f>ROUND(I1822*H1822,2)</f>
        <v>0</v>
      </c>
      <c r="BL1822" s="17" t="s">
        <v>379</v>
      </c>
      <c r="BM1822" s="228" t="s">
        <v>2472</v>
      </c>
    </row>
    <row r="1823" s="13" customFormat="1">
      <c r="A1823" s="13"/>
      <c r="B1823" s="237"/>
      <c r="C1823" s="238"/>
      <c r="D1823" s="239" t="s">
        <v>196</v>
      </c>
      <c r="E1823" s="240" t="s">
        <v>1</v>
      </c>
      <c r="F1823" s="241" t="s">
        <v>2473</v>
      </c>
      <c r="G1823" s="238"/>
      <c r="H1823" s="242">
        <v>93.150999999999996</v>
      </c>
      <c r="I1823" s="243"/>
      <c r="J1823" s="238"/>
      <c r="K1823" s="238"/>
      <c r="L1823" s="244"/>
      <c r="M1823" s="245"/>
      <c r="N1823" s="246"/>
      <c r="O1823" s="246"/>
      <c r="P1823" s="246"/>
      <c r="Q1823" s="246"/>
      <c r="R1823" s="246"/>
      <c r="S1823" s="246"/>
      <c r="T1823" s="247"/>
      <c r="U1823" s="13"/>
      <c r="V1823" s="13"/>
      <c r="W1823" s="13"/>
      <c r="X1823" s="13"/>
      <c r="Y1823" s="13"/>
      <c r="Z1823" s="13"/>
      <c r="AA1823" s="13"/>
      <c r="AB1823" s="13"/>
      <c r="AC1823" s="13"/>
      <c r="AD1823" s="13"/>
      <c r="AE1823" s="13"/>
      <c r="AT1823" s="248" t="s">
        <v>196</v>
      </c>
      <c r="AU1823" s="248" t="s">
        <v>86</v>
      </c>
      <c r="AV1823" s="13" t="s">
        <v>86</v>
      </c>
      <c r="AW1823" s="13" t="s">
        <v>32</v>
      </c>
      <c r="AX1823" s="13" t="s">
        <v>81</v>
      </c>
      <c r="AY1823" s="248" t="s">
        <v>116</v>
      </c>
    </row>
    <row r="1824" s="2" customFormat="1" ht="24.15" customHeight="1">
      <c r="A1824" s="38"/>
      <c r="B1824" s="39"/>
      <c r="C1824" s="216" t="s">
        <v>2474</v>
      </c>
      <c r="D1824" s="216" t="s">
        <v>120</v>
      </c>
      <c r="E1824" s="217" t="s">
        <v>2475</v>
      </c>
      <c r="F1824" s="218" t="s">
        <v>2476</v>
      </c>
      <c r="G1824" s="219" t="s">
        <v>697</v>
      </c>
      <c r="H1824" s="220">
        <v>24.009</v>
      </c>
      <c r="I1824" s="221"/>
      <c r="J1824" s="222">
        <f>ROUND(I1824*H1824,2)</f>
        <v>0</v>
      </c>
      <c r="K1824" s="223"/>
      <c r="L1824" s="44"/>
      <c r="M1824" s="224" t="s">
        <v>1</v>
      </c>
      <c r="N1824" s="225" t="s">
        <v>41</v>
      </c>
      <c r="O1824" s="91"/>
      <c r="P1824" s="226">
        <f>O1824*H1824</f>
        <v>0</v>
      </c>
      <c r="Q1824" s="226">
        <v>0.00062</v>
      </c>
      <c r="R1824" s="226">
        <f>Q1824*H1824</f>
        <v>0.014885580000000001</v>
      </c>
      <c r="S1824" s="226">
        <v>0</v>
      </c>
      <c r="T1824" s="227">
        <f>S1824*H1824</f>
        <v>0</v>
      </c>
      <c r="U1824" s="38"/>
      <c r="V1824" s="38"/>
      <c r="W1824" s="38"/>
      <c r="X1824" s="38"/>
      <c r="Y1824" s="38"/>
      <c r="Z1824" s="38"/>
      <c r="AA1824" s="38"/>
      <c r="AB1824" s="38"/>
      <c r="AC1824" s="38"/>
      <c r="AD1824" s="38"/>
      <c r="AE1824" s="38"/>
      <c r="AR1824" s="228" t="s">
        <v>379</v>
      </c>
      <c r="AT1824" s="228" t="s">
        <v>120</v>
      </c>
      <c r="AU1824" s="228" t="s">
        <v>86</v>
      </c>
      <c r="AY1824" s="17" t="s">
        <v>116</v>
      </c>
      <c r="BE1824" s="229">
        <f>IF(N1824="základní",J1824,0)</f>
        <v>0</v>
      </c>
      <c r="BF1824" s="229">
        <f>IF(N1824="snížená",J1824,0)</f>
        <v>0</v>
      </c>
      <c r="BG1824" s="229">
        <f>IF(N1824="zákl. přenesená",J1824,0)</f>
        <v>0</v>
      </c>
      <c r="BH1824" s="229">
        <f>IF(N1824="sníž. přenesená",J1824,0)</f>
        <v>0</v>
      </c>
      <c r="BI1824" s="229">
        <f>IF(N1824="nulová",J1824,0)</f>
        <v>0</v>
      </c>
      <c r="BJ1824" s="17" t="s">
        <v>81</v>
      </c>
      <c r="BK1824" s="229">
        <f>ROUND(I1824*H1824,2)</f>
        <v>0</v>
      </c>
      <c r="BL1824" s="17" t="s">
        <v>379</v>
      </c>
      <c r="BM1824" s="228" t="s">
        <v>2477</v>
      </c>
    </row>
    <row r="1825" s="13" customFormat="1">
      <c r="A1825" s="13"/>
      <c r="B1825" s="237"/>
      <c r="C1825" s="238"/>
      <c r="D1825" s="239" t="s">
        <v>196</v>
      </c>
      <c r="E1825" s="240" t="s">
        <v>1</v>
      </c>
      <c r="F1825" s="241" t="s">
        <v>2478</v>
      </c>
      <c r="G1825" s="238"/>
      <c r="H1825" s="242">
        <v>8.6850000000000005</v>
      </c>
      <c r="I1825" s="243"/>
      <c r="J1825" s="238"/>
      <c r="K1825" s="238"/>
      <c r="L1825" s="244"/>
      <c r="M1825" s="245"/>
      <c r="N1825" s="246"/>
      <c r="O1825" s="246"/>
      <c r="P1825" s="246"/>
      <c r="Q1825" s="246"/>
      <c r="R1825" s="246"/>
      <c r="S1825" s="246"/>
      <c r="T1825" s="247"/>
      <c r="U1825" s="13"/>
      <c r="V1825" s="13"/>
      <c r="W1825" s="13"/>
      <c r="X1825" s="13"/>
      <c r="Y1825" s="13"/>
      <c r="Z1825" s="13"/>
      <c r="AA1825" s="13"/>
      <c r="AB1825" s="13"/>
      <c r="AC1825" s="13"/>
      <c r="AD1825" s="13"/>
      <c r="AE1825" s="13"/>
      <c r="AT1825" s="248" t="s">
        <v>196</v>
      </c>
      <c r="AU1825" s="248" t="s">
        <v>86</v>
      </c>
      <c r="AV1825" s="13" t="s">
        <v>86</v>
      </c>
      <c r="AW1825" s="13" t="s">
        <v>32</v>
      </c>
      <c r="AX1825" s="13" t="s">
        <v>76</v>
      </c>
      <c r="AY1825" s="248" t="s">
        <v>116</v>
      </c>
    </row>
    <row r="1826" s="13" customFormat="1">
      <c r="A1826" s="13"/>
      <c r="B1826" s="237"/>
      <c r="C1826" s="238"/>
      <c r="D1826" s="239" t="s">
        <v>196</v>
      </c>
      <c r="E1826" s="240" t="s">
        <v>1</v>
      </c>
      <c r="F1826" s="241" t="s">
        <v>2479</v>
      </c>
      <c r="G1826" s="238"/>
      <c r="H1826" s="242">
        <v>7.6619999999999999</v>
      </c>
      <c r="I1826" s="243"/>
      <c r="J1826" s="238"/>
      <c r="K1826" s="238"/>
      <c r="L1826" s="244"/>
      <c r="M1826" s="245"/>
      <c r="N1826" s="246"/>
      <c r="O1826" s="246"/>
      <c r="P1826" s="246"/>
      <c r="Q1826" s="246"/>
      <c r="R1826" s="246"/>
      <c r="S1826" s="246"/>
      <c r="T1826" s="247"/>
      <c r="U1826" s="13"/>
      <c r="V1826" s="13"/>
      <c r="W1826" s="13"/>
      <c r="X1826" s="13"/>
      <c r="Y1826" s="13"/>
      <c r="Z1826" s="13"/>
      <c r="AA1826" s="13"/>
      <c r="AB1826" s="13"/>
      <c r="AC1826" s="13"/>
      <c r="AD1826" s="13"/>
      <c r="AE1826" s="13"/>
      <c r="AT1826" s="248" t="s">
        <v>196</v>
      </c>
      <c r="AU1826" s="248" t="s">
        <v>86</v>
      </c>
      <c r="AV1826" s="13" t="s">
        <v>86</v>
      </c>
      <c r="AW1826" s="13" t="s">
        <v>32</v>
      </c>
      <c r="AX1826" s="13" t="s">
        <v>76</v>
      </c>
      <c r="AY1826" s="248" t="s">
        <v>116</v>
      </c>
    </row>
    <row r="1827" s="13" customFormat="1">
      <c r="A1827" s="13"/>
      <c r="B1827" s="237"/>
      <c r="C1827" s="238"/>
      <c r="D1827" s="239" t="s">
        <v>196</v>
      </c>
      <c r="E1827" s="240" t="s">
        <v>1</v>
      </c>
      <c r="F1827" s="241" t="s">
        <v>2480</v>
      </c>
      <c r="G1827" s="238"/>
      <c r="H1827" s="242">
        <v>7.6619999999999999</v>
      </c>
      <c r="I1827" s="243"/>
      <c r="J1827" s="238"/>
      <c r="K1827" s="238"/>
      <c r="L1827" s="244"/>
      <c r="M1827" s="245"/>
      <c r="N1827" s="246"/>
      <c r="O1827" s="246"/>
      <c r="P1827" s="246"/>
      <c r="Q1827" s="246"/>
      <c r="R1827" s="246"/>
      <c r="S1827" s="246"/>
      <c r="T1827" s="247"/>
      <c r="U1827" s="13"/>
      <c r="V1827" s="13"/>
      <c r="W1827" s="13"/>
      <c r="X1827" s="13"/>
      <c r="Y1827" s="13"/>
      <c r="Z1827" s="13"/>
      <c r="AA1827" s="13"/>
      <c r="AB1827" s="13"/>
      <c r="AC1827" s="13"/>
      <c r="AD1827" s="13"/>
      <c r="AE1827" s="13"/>
      <c r="AT1827" s="248" t="s">
        <v>196</v>
      </c>
      <c r="AU1827" s="248" t="s">
        <v>86</v>
      </c>
      <c r="AV1827" s="13" t="s">
        <v>86</v>
      </c>
      <c r="AW1827" s="13" t="s">
        <v>32</v>
      </c>
      <c r="AX1827" s="13" t="s">
        <v>76</v>
      </c>
      <c r="AY1827" s="248" t="s">
        <v>116</v>
      </c>
    </row>
    <row r="1828" s="14" customFormat="1">
      <c r="A1828" s="14"/>
      <c r="B1828" s="249"/>
      <c r="C1828" s="250"/>
      <c r="D1828" s="239" t="s">
        <v>196</v>
      </c>
      <c r="E1828" s="251" t="s">
        <v>1</v>
      </c>
      <c r="F1828" s="252" t="s">
        <v>201</v>
      </c>
      <c r="G1828" s="250"/>
      <c r="H1828" s="253">
        <v>24.009</v>
      </c>
      <c r="I1828" s="254"/>
      <c r="J1828" s="250"/>
      <c r="K1828" s="250"/>
      <c r="L1828" s="255"/>
      <c r="M1828" s="256"/>
      <c r="N1828" s="257"/>
      <c r="O1828" s="257"/>
      <c r="P1828" s="257"/>
      <c r="Q1828" s="257"/>
      <c r="R1828" s="257"/>
      <c r="S1828" s="257"/>
      <c r="T1828" s="258"/>
      <c r="U1828" s="14"/>
      <c r="V1828" s="14"/>
      <c r="W1828" s="14"/>
      <c r="X1828" s="14"/>
      <c r="Y1828" s="14"/>
      <c r="Z1828" s="14"/>
      <c r="AA1828" s="14"/>
      <c r="AB1828" s="14"/>
      <c r="AC1828" s="14"/>
      <c r="AD1828" s="14"/>
      <c r="AE1828" s="14"/>
      <c r="AT1828" s="259" t="s">
        <v>196</v>
      </c>
      <c r="AU1828" s="259" t="s">
        <v>86</v>
      </c>
      <c r="AV1828" s="14" t="s">
        <v>126</v>
      </c>
      <c r="AW1828" s="14" t="s">
        <v>32</v>
      </c>
      <c r="AX1828" s="14" t="s">
        <v>81</v>
      </c>
      <c r="AY1828" s="259" t="s">
        <v>116</v>
      </c>
    </row>
    <row r="1829" s="2" customFormat="1" ht="24.15" customHeight="1">
      <c r="A1829" s="38"/>
      <c r="B1829" s="39"/>
      <c r="C1829" s="271" t="s">
        <v>2481</v>
      </c>
      <c r="D1829" s="271" t="s">
        <v>1304</v>
      </c>
      <c r="E1829" s="272" t="s">
        <v>2482</v>
      </c>
      <c r="F1829" s="273" t="s">
        <v>2483</v>
      </c>
      <c r="G1829" s="274" t="s">
        <v>697</v>
      </c>
      <c r="H1829" s="275">
        <v>24.969000000000001</v>
      </c>
      <c r="I1829" s="276"/>
      <c r="J1829" s="277">
        <f>ROUND(I1829*H1829,2)</f>
        <v>0</v>
      </c>
      <c r="K1829" s="278"/>
      <c r="L1829" s="279"/>
      <c r="M1829" s="280" t="s">
        <v>1</v>
      </c>
      <c r="N1829" s="281" t="s">
        <v>41</v>
      </c>
      <c r="O1829" s="91"/>
      <c r="P1829" s="226">
        <f>O1829*H1829</f>
        <v>0</v>
      </c>
      <c r="Q1829" s="226">
        <v>0</v>
      </c>
      <c r="R1829" s="226">
        <f>Q1829*H1829</f>
        <v>0</v>
      </c>
      <c r="S1829" s="226">
        <v>0</v>
      </c>
      <c r="T1829" s="227">
        <f>S1829*H1829</f>
        <v>0</v>
      </c>
      <c r="U1829" s="38"/>
      <c r="V1829" s="38"/>
      <c r="W1829" s="38"/>
      <c r="X1829" s="38"/>
      <c r="Y1829" s="38"/>
      <c r="Z1829" s="38"/>
      <c r="AA1829" s="38"/>
      <c r="AB1829" s="38"/>
      <c r="AC1829" s="38"/>
      <c r="AD1829" s="38"/>
      <c r="AE1829" s="38"/>
      <c r="AR1829" s="228" t="s">
        <v>519</v>
      </c>
      <c r="AT1829" s="228" t="s">
        <v>1304</v>
      </c>
      <c r="AU1829" s="228" t="s">
        <v>86</v>
      </c>
      <c r="AY1829" s="17" t="s">
        <v>116</v>
      </c>
      <c r="BE1829" s="229">
        <f>IF(N1829="základní",J1829,0)</f>
        <v>0</v>
      </c>
      <c r="BF1829" s="229">
        <f>IF(N1829="snížená",J1829,0)</f>
        <v>0</v>
      </c>
      <c r="BG1829" s="229">
        <f>IF(N1829="zákl. přenesená",J1829,0)</f>
        <v>0</v>
      </c>
      <c r="BH1829" s="229">
        <f>IF(N1829="sníž. přenesená",J1829,0)</f>
        <v>0</v>
      </c>
      <c r="BI1829" s="229">
        <f>IF(N1829="nulová",J1829,0)</f>
        <v>0</v>
      </c>
      <c r="BJ1829" s="17" t="s">
        <v>81</v>
      </c>
      <c r="BK1829" s="229">
        <f>ROUND(I1829*H1829,2)</f>
        <v>0</v>
      </c>
      <c r="BL1829" s="17" t="s">
        <v>379</v>
      </c>
      <c r="BM1829" s="228" t="s">
        <v>2484</v>
      </c>
    </row>
    <row r="1830" s="13" customFormat="1">
      <c r="A1830" s="13"/>
      <c r="B1830" s="237"/>
      <c r="C1830" s="238"/>
      <c r="D1830" s="239" t="s">
        <v>196</v>
      </c>
      <c r="E1830" s="240" t="s">
        <v>1</v>
      </c>
      <c r="F1830" s="241" t="s">
        <v>2485</v>
      </c>
      <c r="G1830" s="238"/>
      <c r="H1830" s="242">
        <v>24.969000000000001</v>
      </c>
      <c r="I1830" s="243"/>
      <c r="J1830" s="238"/>
      <c r="K1830" s="238"/>
      <c r="L1830" s="244"/>
      <c r="M1830" s="245"/>
      <c r="N1830" s="246"/>
      <c r="O1830" s="246"/>
      <c r="P1830" s="246"/>
      <c r="Q1830" s="246"/>
      <c r="R1830" s="246"/>
      <c r="S1830" s="246"/>
      <c r="T1830" s="247"/>
      <c r="U1830" s="13"/>
      <c r="V1830" s="13"/>
      <c r="W1830" s="13"/>
      <c r="X1830" s="13"/>
      <c r="Y1830" s="13"/>
      <c r="Z1830" s="13"/>
      <c r="AA1830" s="13"/>
      <c r="AB1830" s="13"/>
      <c r="AC1830" s="13"/>
      <c r="AD1830" s="13"/>
      <c r="AE1830" s="13"/>
      <c r="AT1830" s="248" t="s">
        <v>196</v>
      </c>
      <c r="AU1830" s="248" t="s">
        <v>86</v>
      </c>
      <c r="AV1830" s="13" t="s">
        <v>86</v>
      </c>
      <c r="AW1830" s="13" t="s">
        <v>32</v>
      </c>
      <c r="AX1830" s="13" t="s">
        <v>81</v>
      </c>
      <c r="AY1830" s="248" t="s">
        <v>116</v>
      </c>
    </row>
    <row r="1831" s="2" customFormat="1" ht="24.15" customHeight="1">
      <c r="A1831" s="38"/>
      <c r="B1831" s="39"/>
      <c r="C1831" s="216" t="s">
        <v>2486</v>
      </c>
      <c r="D1831" s="216" t="s">
        <v>120</v>
      </c>
      <c r="E1831" s="217" t="s">
        <v>2487</v>
      </c>
      <c r="F1831" s="218" t="s">
        <v>2488</v>
      </c>
      <c r="G1831" s="219" t="s">
        <v>262</v>
      </c>
      <c r="H1831" s="220">
        <v>142.40000000000001</v>
      </c>
      <c r="I1831" s="221"/>
      <c r="J1831" s="222">
        <f>ROUND(I1831*H1831,2)</f>
        <v>0</v>
      </c>
      <c r="K1831" s="223"/>
      <c r="L1831" s="44"/>
      <c r="M1831" s="224" t="s">
        <v>1</v>
      </c>
      <c r="N1831" s="225" t="s">
        <v>41</v>
      </c>
      <c r="O1831" s="91"/>
      <c r="P1831" s="226">
        <f>O1831*H1831</f>
        <v>0</v>
      </c>
      <c r="Q1831" s="226">
        <v>0.0036700000000000001</v>
      </c>
      <c r="R1831" s="226">
        <f>Q1831*H1831</f>
        <v>0.52260800000000007</v>
      </c>
      <c r="S1831" s="226">
        <v>0</v>
      </c>
      <c r="T1831" s="227">
        <f>S1831*H1831</f>
        <v>0</v>
      </c>
      <c r="U1831" s="38"/>
      <c r="V1831" s="38"/>
      <c r="W1831" s="38"/>
      <c r="X1831" s="38"/>
      <c r="Y1831" s="38"/>
      <c r="Z1831" s="38"/>
      <c r="AA1831" s="38"/>
      <c r="AB1831" s="38"/>
      <c r="AC1831" s="38"/>
      <c r="AD1831" s="38"/>
      <c r="AE1831" s="38"/>
      <c r="AR1831" s="228" t="s">
        <v>379</v>
      </c>
      <c r="AT1831" s="228" t="s">
        <v>120</v>
      </c>
      <c r="AU1831" s="228" t="s">
        <v>86</v>
      </c>
      <c r="AY1831" s="17" t="s">
        <v>116</v>
      </c>
      <c r="BE1831" s="229">
        <f>IF(N1831="základní",J1831,0)</f>
        <v>0</v>
      </c>
      <c r="BF1831" s="229">
        <f>IF(N1831="snížená",J1831,0)</f>
        <v>0</v>
      </c>
      <c r="BG1831" s="229">
        <f>IF(N1831="zákl. přenesená",J1831,0)</f>
        <v>0</v>
      </c>
      <c r="BH1831" s="229">
        <f>IF(N1831="sníž. přenesená",J1831,0)</f>
        <v>0</v>
      </c>
      <c r="BI1831" s="229">
        <f>IF(N1831="nulová",J1831,0)</f>
        <v>0</v>
      </c>
      <c r="BJ1831" s="17" t="s">
        <v>81</v>
      </c>
      <c r="BK1831" s="229">
        <f>ROUND(I1831*H1831,2)</f>
        <v>0</v>
      </c>
      <c r="BL1831" s="17" t="s">
        <v>379</v>
      </c>
      <c r="BM1831" s="228" t="s">
        <v>2489</v>
      </c>
    </row>
    <row r="1832" s="13" customFormat="1">
      <c r="A1832" s="13"/>
      <c r="B1832" s="237"/>
      <c r="C1832" s="238"/>
      <c r="D1832" s="239" t="s">
        <v>196</v>
      </c>
      <c r="E1832" s="240" t="s">
        <v>1</v>
      </c>
      <c r="F1832" s="241" t="s">
        <v>2490</v>
      </c>
      <c r="G1832" s="238"/>
      <c r="H1832" s="242">
        <v>47.5</v>
      </c>
      <c r="I1832" s="243"/>
      <c r="J1832" s="238"/>
      <c r="K1832" s="238"/>
      <c r="L1832" s="244"/>
      <c r="M1832" s="245"/>
      <c r="N1832" s="246"/>
      <c r="O1832" s="246"/>
      <c r="P1832" s="246"/>
      <c r="Q1832" s="246"/>
      <c r="R1832" s="246"/>
      <c r="S1832" s="246"/>
      <c r="T1832" s="247"/>
      <c r="U1832" s="13"/>
      <c r="V1832" s="13"/>
      <c r="W1832" s="13"/>
      <c r="X1832" s="13"/>
      <c r="Y1832" s="13"/>
      <c r="Z1832" s="13"/>
      <c r="AA1832" s="13"/>
      <c r="AB1832" s="13"/>
      <c r="AC1832" s="13"/>
      <c r="AD1832" s="13"/>
      <c r="AE1832" s="13"/>
      <c r="AT1832" s="248" t="s">
        <v>196</v>
      </c>
      <c r="AU1832" s="248" t="s">
        <v>86</v>
      </c>
      <c r="AV1832" s="13" t="s">
        <v>86</v>
      </c>
      <c r="AW1832" s="13" t="s">
        <v>32</v>
      </c>
      <c r="AX1832" s="13" t="s">
        <v>76</v>
      </c>
      <c r="AY1832" s="248" t="s">
        <v>116</v>
      </c>
    </row>
    <row r="1833" s="13" customFormat="1">
      <c r="A1833" s="13"/>
      <c r="B1833" s="237"/>
      <c r="C1833" s="238"/>
      <c r="D1833" s="239" t="s">
        <v>196</v>
      </c>
      <c r="E1833" s="240" t="s">
        <v>1</v>
      </c>
      <c r="F1833" s="241" t="s">
        <v>2491</v>
      </c>
      <c r="G1833" s="238"/>
      <c r="H1833" s="242">
        <v>35</v>
      </c>
      <c r="I1833" s="243"/>
      <c r="J1833" s="238"/>
      <c r="K1833" s="238"/>
      <c r="L1833" s="244"/>
      <c r="M1833" s="245"/>
      <c r="N1833" s="246"/>
      <c r="O1833" s="246"/>
      <c r="P1833" s="246"/>
      <c r="Q1833" s="246"/>
      <c r="R1833" s="246"/>
      <c r="S1833" s="246"/>
      <c r="T1833" s="247"/>
      <c r="U1833" s="13"/>
      <c r="V1833" s="13"/>
      <c r="W1833" s="13"/>
      <c r="X1833" s="13"/>
      <c r="Y1833" s="13"/>
      <c r="Z1833" s="13"/>
      <c r="AA1833" s="13"/>
      <c r="AB1833" s="13"/>
      <c r="AC1833" s="13"/>
      <c r="AD1833" s="13"/>
      <c r="AE1833" s="13"/>
      <c r="AT1833" s="248" t="s">
        <v>196</v>
      </c>
      <c r="AU1833" s="248" t="s">
        <v>86</v>
      </c>
      <c r="AV1833" s="13" t="s">
        <v>86</v>
      </c>
      <c r="AW1833" s="13" t="s">
        <v>32</v>
      </c>
      <c r="AX1833" s="13" t="s">
        <v>76</v>
      </c>
      <c r="AY1833" s="248" t="s">
        <v>116</v>
      </c>
    </row>
    <row r="1834" s="13" customFormat="1">
      <c r="A1834" s="13"/>
      <c r="B1834" s="237"/>
      <c r="C1834" s="238"/>
      <c r="D1834" s="239" t="s">
        <v>196</v>
      </c>
      <c r="E1834" s="240" t="s">
        <v>1</v>
      </c>
      <c r="F1834" s="241" t="s">
        <v>2492</v>
      </c>
      <c r="G1834" s="238"/>
      <c r="H1834" s="242">
        <v>35.100000000000001</v>
      </c>
      <c r="I1834" s="243"/>
      <c r="J1834" s="238"/>
      <c r="K1834" s="238"/>
      <c r="L1834" s="244"/>
      <c r="M1834" s="245"/>
      <c r="N1834" s="246"/>
      <c r="O1834" s="246"/>
      <c r="P1834" s="246"/>
      <c r="Q1834" s="246"/>
      <c r="R1834" s="246"/>
      <c r="S1834" s="246"/>
      <c r="T1834" s="247"/>
      <c r="U1834" s="13"/>
      <c r="V1834" s="13"/>
      <c r="W1834" s="13"/>
      <c r="X1834" s="13"/>
      <c r="Y1834" s="13"/>
      <c r="Z1834" s="13"/>
      <c r="AA1834" s="13"/>
      <c r="AB1834" s="13"/>
      <c r="AC1834" s="13"/>
      <c r="AD1834" s="13"/>
      <c r="AE1834" s="13"/>
      <c r="AT1834" s="248" t="s">
        <v>196</v>
      </c>
      <c r="AU1834" s="248" t="s">
        <v>86</v>
      </c>
      <c r="AV1834" s="13" t="s">
        <v>86</v>
      </c>
      <c r="AW1834" s="13" t="s">
        <v>32</v>
      </c>
      <c r="AX1834" s="13" t="s">
        <v>76</v>
      </c>
      <c r="AY1834" s="248" t="s">
        <v>116</v>
      </c>
    </row>
    <row r="1835" s="13" customFormat="1">
      <c r="A1835" s="13"/>
      <c r="B1835" s="237"/>
      <c r="C1835" s="238"/>
      <c r="D1835" s="239" t="s">
        <v>196</v>
      </c>
      <c r="E1835" s="240" t="s">
        <v>1</v>
      </c>
      <c r="F1835" s="241" t="s">
        <v>2493</v>
      </c>
      <c r="G1835" s="238"/>
      <c r="H1835" s="242">
        <v>24.800000000000001</v>
      </c>
      <c r="I1835" s="243"/>
      <c r="J1835" s="238"/>
      <c r="K1835" s="238"/>
      <c r="L1835" s="244"/>
      <c r="M1835" s="245"/>
      <c r="N1835" s="246"/>
      <c r="O1835" s="246"/>
      <c r="P1835" s="246"/>
      <c r="Q1835" s="246"/>
      <c r="R1835" s="246"/>
      <c r="S1835" s="246"/>
      <c r="T1835" s="247"/>
      <c r="U1835" s="13"/>
      <c r="V1835" s="13"/>
      <c r="W1835" s="13"/>
      <c r="X1835" s="13"/>
      <c r="Y1835" s="13"/>
      <c r="Z1835" s="13"/>
      <c r="AA1835" s="13"/>
      <c r="AB1835" s="13"/>
      <c r="AC1835" s="13"/>
      <c r="AD1835" s="13"/>
      <c r="AE1835" s="13"/>
      <c r="AT1835" s="248" t="s">
        <v>196</v>
      </c>
      <c r="AU1835" s="248" t="s">
        <v>86</v>
      </c>
      <c r="AV1835" s="13" t="s">
        <v>86</v>
      </c>
      <c r="AW1835" s="13" t="s">
        <v>32</v>
      </c>
      <c r="AX1835" s="13" t="s">
        <v>76</v>
      </c>
      <c r="AY1835" s="248" t="s">
        <v>116</v>
      </c>
    </row>
    <row r="1836" s="14" customFormat="1">
      <c r="A1836" s="14"/>
      <c r="B1836" s="249"/>
      <c r="C1836" s="250"/>
      <c r="D1836" s="239" t="s">
        <v>196</v>
      </c>
      <c r="E1836" s="251" t="s">
        <v>1</v>
      </c>
      <c r="F1836" s="252" t="s">
        <v>201</v>
      </c>
      <c r="G1836" s="250"/>
      <c r="H1836" s="253">
        <v>142.40000000000001</v>
      </c>
      <c r="I1836" s="254"/>
      <c r="J1836" s="250"/>
      <c r="K1836" s="250"/>
      <c r="L1836" s="255"/>
      <c r="M1836" s="256"/>
      <c r="N1836" s="257"/>
      <c r="O1836" s="257"/>
      <c r="P1836" s="257"/>
      <c r="Q1836" s="257"/>
      <c r="R1836" s="257"/>
      <c r="S1836" s="257"/>
      <c r="T1836" s="258"/>
      <c r="U1836" s="14"/>
      <c r="V1836" s="14"/>
      <c r="W1836" s="14"/>
      <c r="X1836" s="14"/>
      <c r="Y1836" s="14"/>
      <c r="Z1836" s="14"/>
      <c r="AA1836" s="14"/>
      <c r="AB1836" s="14"/>
      <c r="AC1836" s="14"/>
      <c r="AD1836" s="14"/>
      <c r="AE1836" s="14"/>
      <c r="AT1836" s="259" t="s">
        <v>196</v>
      </c>
      <c r="AU1836" s="259" t="s">
        <v>86</v>
      </c>
      <c r="AV1836" s="14" t="s">
        <v>126</v>
      </c>
      <c r="AW1836" s="14" t="s">
        <v>32</v>
      </c>
      <c r="AX1836" s="14" t="s">
        <v>81</v>
      </c>
      <c r="AY1836" s="259" t="s">
        <v>116</v>
      </c>
    </row>
    <row r="1837" s="2" customFormat="1" ht="37.8" customHeight="1">
      <c r="A1837" s="38"/>
      <c r="B1837" s="39"/>
      <c r="C1837" s="271" t="s">
        <v>2494</v>
      </c>
      <c r="D1837" s="271" t="s">
        <v>1304</v>
      </c>
      <c r="E1837" s="272" t="s">
        <v>2495</v>
      </c>
      <c r="F1837" s="273" t="s">
        <v>2496</v>
      </c>
      <c r="G1837" s="274" t="s">
        <v>262</v>
      </c>
      <c r="H1837" s="275">
        <v>148.096</v>
      </c>
      <c r="I1837" s="276"/>
      <c r="J1837" s="277">
        <f>ROUND(I1837*H1837,2)</f>
        <v>0</v>
      </c>
      <c r="K1837" s="278"/>
      <c r="L1837" s="279"/>
      <c r="M1837" s="280" t="s">
        <v>1</v>
      </c>
      <c r="N1837" s="281" t="s">
        <v>41</v>
      </c>
      <c r="O1837" s="91"/>
      <c r="P1837" s="226">
        <f>O1837*H1837</f>
        <v>0</v>
      </c>
      <c r="Q1837" s="226">
        <v>0</v>
      </c>
      <c r="R1837" s="226">
        <f>Q1837*H1837</f>
        <v>0</v>
      </c>
      <c r="S1837" s="226">
        <v>0</v>
      </c>
      <c r="T1837" s="227">
        <f>S1837*H1837</f>
        <v>0</v>
      </c>
      <c r="U1837" s="38"/>
      <c r="V1837" s="38"/>
      <c r="W1837" s="38"/>
      <c r="X1837" s="38"/>
      <c r="Y1837" s="38"/>
      <c r="Z1837" s="38"/>
      <c r="AA1837" s="38"/>
      <c r="AB1837" s="38"/>
      <c r="AC1837" s="38"/>
      <c r="AD1837" s="38"/>
      <c r="AE1837" s="38"/>
      <c r="AR1837" s="228" t="s">
        <v>519</v>
      </c>
      <c r="AT1837" s="228" t="s">
        <v>1304</v>
      </c>
      <c r="AU1837" s="228" t="s">
        <v>86</v>
      </c>
      <c r="AY1837" s="17" t="s">
        <v>116</v>
      </c>
      <c r="BE1837" s="229">
        <f>IF(N1837="základní",J1837,0)</f>
        <v>0</v>
      </c>
      <c r="BF1837" s="229">
        <f>IF(N1837="snížená",J1837,0)</f>
        <v>0</v>
      </c>
      <c r="BG1837" s="229">
        <f>IF(N1837="zákl. přenesená",J1837,0)</f>
        <v>0</v>
      </c>
      <c r="BH1837" s="229">
        <f>IF(N1837="sníž. přenesená",J1837,0)</f>
        <v>0</v>
      </c>
      <c r="BI1837" s="229">
        <f>IF(N1837="nulová",J1837,0)</f>
        <v>0</v>
      </c>
      <c r="BJ1837" s="17" t="s">
        <v>81</v>
      </c>
      <c r="BK1837" s="229">
        <f>ROUND(I1837*H1837,2)</f>
        <v>0</v>
      </c>
      <c r="BL1837" s="17" t="s">
        <v>379</v>
      </c>
      <c r="BM1837" s="228" t="s">
        <v>2497</v>
      </c>
    </row>
    <row r="1838" s="13" customFormat="1">
      <c r="A1838" s="13"/>
      <c r="B1838" s="237"/>
      <c r="C1838" s="238"/>
      <c r="D1838" s="239" t="s">
        <v>196</v>
      </c>
      <c r="E1838" s="240" t="s">
        <v>1</v>
      </c>
      <c r="F1838" s="241" t="s">
        <v>2498</v>
      </c>
      <c r="G1838" s="238"/>
      <c r="H1838" s="242">
        <v>148.096</v>
      </c>
      <c r="I1838" s="243"/>
      <c r="J1838" s="238"/>
      <c r="K1838" s="238"/>
      <c r="L1838" s="244"/>
      <c r="M1838" s="245"/>
      <c r="N1838" s="246"/>
      <c r="O1838" s="246"/>
      <c r="P1838" s="246"/>
      <c r="Q1838" s="246"/>
      <c r="R1838" s="246"/>
      <c r="S1838" s="246"/>
      <c r="T1838" s="247"/>
      <c r="U1838" s="13"/>
      <c r="V1838" s="13"/>
      <c r="W1838" s="13"/>
      <c r="X1838" s="13"/>
      <c r="Y1838" s="13"/>
      <c r="Z1838" s="13"/>
      <c r="AA1838" s="13"/>
      <c r="AB1838" s="13"/>
      <c r="AC1838" s="13"/>
      <c r="AD1838" s="13"/>
      <c r="AE1838" s="13"/>
      <c r="AT1838" s="248" t="s">
        <v>196</v>
      </c>
      <c r="AU1838" s="248" t="s">
        <v>86</v>
      </c>
      <c r="AV1838" s="13" t="s">
        <v>86</v>
      </c>
      <c r="AW1838" s="13" t="s">
        <v>32</v>
      </c>
      <c r="AX1838" s="13" t="s">
        <v>81</v>
      </c>
      <c r="AY1838" s="248" t="s">
        <v>116</v>
      </c>
    </row>
    <row r="1839" s="2" customFormat="1" ht="24.15" customHeight="1">
      <c r="A1839" s="38"/>
      <c r="B1839" s="39"/>
      <c r="C1839" s="216" t="s">
        <v>2499</v>
      </c>
      <c r="D1839" s="216" t="s">
        <v>120</v>
      </c>
      <c r="E1839" s="217" t="s">
        <v>2487</v>
      </c>
      <c r="F1839" s="218" t="s">
        <v>2488</v>
      </c>
      <c r="G1839" s="219" t="s">
        <v>262</v>
      </c>
      <c r="H1839" s="220">
        <v>4.9359999999999999</v>
      </c>
      <c r="I1839" s="221"/>
      <c r="J1839" s="222">
        <f>ROUND(I1839*H1839,2)</f>
        <v>0</v>
      </c>
      <c r="K1839" s="223"/>
      <c r="L1839" s="44"/>
      <c r="M1839" s="224" t="s">
        <v>1</v>
      </c>
      <c r="N1839" s="225" t="s">
        <v>41</v>
      </c>
      <c r="O1839" s="91"/>
      <c r="P1839" s="226">
        <f>O1839*H1839</f>
        <v>0</v>
      </c>
      <c r="Q1839" s="226">
        <v>0.0036700000000000001</v>
      </c>
      <c r="R1839" s="226">
        <f>Q1839*H1839</f>
        <v>0.018115120000000002</v>
      </c>
      <c r="S1839" s="226">
        <v>0</v>
      </c>
      <c r="T1839" s="227">
        <f>S1839*H1839</f>
        <v>0</v>
      </c>
      <c r="U1839" s="38"/>
      <c r="V1839" s="38"/>
      <c r="W1839" s="38"/>
      <c r="X1839" s="38"/>
      <c r="Y1839" s="38"/>
      <c r="Z1839" s="38"/>
      <c r="AA1839" s="38"/>
      <c r="AB1839" s="38"/>
      <c r="AC1839" s="38"/>
      <c r="AD1839" s="38"/>
      <c r="AE1839" s="38"/>
      <c r="AR1839" s="228" t="s">
        <v>379</v>
      </c>
      <c r="AT1839" s="228" t="s">
        <v>120</v>
      </c>
      <c r="AU1839" s="228" t="s">
        <v>86</v>
      </c>
      <c r="AY1839" s="17" t="s">
        <v>116</v>
      </c>
      <c r="BE1839" s="229">
        <f>IF(N1839="základní",J1839,0)</f>
        <v>0</v>
      </c>
      <c r="BF1839" s="229">
        <f>IF(N1839="snížená",J1839,0)</f>
        <v>0</v>
      </c>
      <c r="BG1839" s="229">
        <f>IF(N1839="zákl. přenesená",J1839,0)</f>
        <v>0</v>
      </c>
      <c r="BH1839" s="229">
        <f>IF(N1839="sníž. přenesená",J1839,0)</f>
        <v>0</v>
      </c>
      <c r="BI1839" s="229">
        <f>IF(N1839="nulová",J1839,0)</f>
        <v>0</v>
      </c>
      <c r="BJ1839" s="17" t="s">
        <v>81</v>
      </c>
      <c r="BK1839" s="229">
        <f>ROUND(I1839*H1839,2)</f>
        <v>0</v>
      </c>
      <c r="BL1839" s="17" t="s">
        <v>379</v>
      </c>
      <c r="BM1839" s="228" t="s">
        <v>2500</v>
      </c>
    </row>
    <row r="1840" s="13" customFormat="1">
      <c r="A1840" s="13"/>
      <c r="B1840" s="237"/>
      <c r="C1840" s="238"/>
      <c r="D1840" s="239" t="s">
        <v>196</v>
      </c>
      <c r="E1840" s="240" t="s">
        <v>1</v>
      </c>
      <c r="F1840" s="241" t="s">
        <v>2501</v>
      </c>
      <c r="G1840" s="238"/>
      <c r="H1840" s="242">
        <v>1.276</v>
      </c>
      <c r="I1840" s="243"/>
      <c r="J1840" s="238"/>
      <c r="K1840" s="238"/>
      <c r="L1840" s="244"/>
      <c r="M1840" s="245"/>
      <c r="N1840" s="246"/>
      <c r="O1840" s="246"/>
      <c r="P1840" s="246"/>
      <c r="Q1840" s="246"/>
      <c r="R1840" s="246"/>
      <c r="S1840" s="246"/>
      <c r="T1840" s="247"/>
      <c r="U1840" s="13"/>
      <c r="V1840" s="13"/>
      <c r="W1840" s="13"/>
      <c r="X1840" s="13"/>
      <c r="Y1840" s="13"/>
      <c r="Z1840" s="13"/>
      <c r="AA1840" s="13"/>
      <c r="AB1840" s="13"/>
      <c r="AC1840" s="13"/>
      <c r="AD1840" s="13"/>
      <c r="AE1840" s="13"/>
      <c r="AT1840" s="248" t="s">
        <v>196</v>
      </c>
      <c r="AU1840" s="248" t="s">
        <v>86</v>
      </c>
      <c r="AV1840" s="13" t="s">
        <v>86</v>
      </c>
      <c r="AW1840" s="13" t="s">
        <v>32</v>
      </c>
      <c r="AX1840" s="13" t="s">
        <v>76</v>
      </c>
      <c r="AY1840" s="248" t="s">
        <v>116</v>
      </c>
    </row>
    <row r="1841" s="13" customFormat="1">
      <c r="A1841" s="13"/>
      <c r="B1841" s="237"/>
      <c r="C1841" s="238"/>
      <c r="D1841" s="239" t="s">
        <v>196</v>
      </c>
      <c r="E1841" s="240" t="s">
        <v>1</v>
      </c>
      <c r="F1841" s="241" t="s">
        <v>2502</v>
      </c>
      <c r="G1841" s="238"/>
      <c r="H1841" s="242">
        <v>1.0289999999999999</v>
      </c>
      <c r="I1841" s="243"/>
      <c r="J1841" s="238"/>
      <c r="K1841" s="238"/>
      <c r="L1841" s="244"/>
      <c r="M1841" s="245"/>
      <c r="N1841" s="246"/>
      <c r="O1841" s="246"/>
      <c r="P1841" s="246"/>
      <c r="Q1841" s="246"/>
      <c r="R1841" s="246"/>
      <c r="S1841" s="246"/>
      <c r="T1841" s="247"/>
      <c r="U1841" s="13"/>
      <c r="V1841" s="13"/>
      <c r="W1841" s="13"/>
      <c r="X1841" s="13"/>
      <c r="Y1841" s="13"/>
      <c r="Z1841" s="13"/>
      <c r="AA1841" s="13"/>
      <c r="AB1841" s="13"/>
      <c r="AC1841" s="13"/>
      <c r="AD1841" s="13"/>
      <c r="AE1841" s="13"/>
      <c r="AT1841" s="248" t="s">
        <v>196</v>
      </c>
      <c r="AU1841" s="248" t="s">
        <v>86</v>
      </c>
      <c r="AV1841" s="13" t="s">
        <v>86</v>
      </c>
      <c r="AW1841" s="13" t="s">
        <v>32</v>
      </c>
      <c r="AX1841" s="13" t="s">
        <v>76</v>
      </c>
      <c r="AY1841" s="248" t="s">
        <v>116</v>
      </c>
    </row>
    <row r="1842" s="15" customFormat="1">
      <c r="A1842" s="15"/>
      <c r="B1842" s="260"/>
      <c r="C1842" s="261"/>
      <c r="D1842" s="239" t="s">
        <v>196</v>
      </c>
      <c r="E1842" s="262" t="s">
        <v>1</v>
      </c>
      <c r="F1842" s="263" t="s">
        <v>400</v>
      </c>
      <c r="G1842" s="261"/>
      <c r="H1842" s="264">
        <v>2.3050000000000002</v>
      </c>
      <c r="I1842" s="265"/>
      <c r="J1842" s="261"/>
      <c r="K1842" s="261"/>
      <c r="L1842" s="266"/>
      <c r="M1842" s="267"/>
      <c r="N1842" s="268"/>
      <c r="O1842" s="268"/>
      <c r="P1842" s="268"/>
      <c r="Q1842" s="268"/>
      <c r="R1842" s="268"/>
      <c r="S1842" s="268"/>
      <c r="T1842" s="269"/>
      <c r="U1842" s="15"/>
      <c r="V1842" s="15"/>
      <c r="W1842" s="15"/>
      <c r="X1842" s="15"/>
      <c r="Y1842" s="15"/>
      <c r="Z1842" s="15"/>
      <c r="AA1842" s="15"/>
      <c r="AB1842" s="15"/>
      <c r="AC1842" s="15"/>
      <c r="AD1842" s="15"/>
      <c r="AE1842" s="15"/>
      <c r="AT1842" s="270" t="s">
        <v>196</v>
      </c>
      <c r="AU1842" s="270" t="s">
        <v>86</v>
      </c>
      <c r="AV1842" s="15" t="s">
        <v>119</v>
      </c>
      <c r="AW1842" s="15" t="s">
        <v>32</v>
      </c>
      <c r="AX1842" s="15" t="s">
        <v>76</v>
      </c>
      <c r="AY1842" s="270" t="s">
        <v>116</v>
      </c>
    </row>
    <row r="1843" s="13" customFormat="1">
      <c r="A1843" s="13"/>
      <c r="B1843" s="237"/>
      <c r="C1843" s="238"/>
      <c r="D1843" s="239" t="s">
        <v>196</v>
      </c>
      <c r="E1843" s="240" t="s">
        <v>1</v>
      </c>
      <c r="F1843" s="241" t="s">
        <v>2503</v>
      </c>
      <c r="G1843" s="238"/>
      <c r="H1843" s="242">
        <v>2.6309999999999998</v>
      </c>
      <c r="I1843" s="243"/>
      <c r="J1843" s="238"/>
      <c r="K1843" s="238"/>
      <c r="L1843" s="244"/>
      <c r="M1843" s="245"/>
      <c r="N1843" s="246"/>
      <c r="O1843" s="246"/>
      <c r="P1843" s="246"/>
      <c r="Q1843" s="246"/>
      <c r="R1843" s="246"/>
      <c r="S1843" s="246"/>
      <c r="T1843" s="247"/>
      <c r="U1843" s="13"/>
      <c r="V1843" s="13"/>
      <c r="W1843" s="13"/>
      <c r="X1843" s="13"/>
      <c r="Y1843" s="13"/>
      <c r="Z1843" s="13"/>
      <c r="AA1843" s="13"/>
      <c r="AB1843" s="13"/>
      <c r="AC1843" s="13"/>
      <c r="AD1843" s="13"/>
      <c r="AE1843" s="13"/>
      <c r="AT1843" s="248" t="s">
        <v>196</v>
      </c>
      <c r="AU1843" s="248" t="s">
        <v>86</v>
      </c>
      <c r="AV1843" s="13" t="s">
        <v>86</v>
      </c>
      <c r="AW1843" s="13" t="s">
        <v>32</v>
      </c>
      <c r="AX1843" s="13" t="s">
        <v>76</v>
      </c>
      <c r="AY1843" s="248" t="s">
        <v>116</v>
      </c>
    </row>
    <row r="1844" s="14" customFormat="1">
      <c r="A1844" s="14"/>
      <c r="B1844" s="249"/>
      <c r="C1844" s="250"/>
      <c r="D1844" s="239" t="s">
        <v>196</v>
      </c>
      <c r="E1844" s="251" t="s">
        <v>1</v>
      </c>
      <c r="F1844" s="252" t="s">
        <v>201</v>
      </c>
      <c r="G1844" s="250"/>
      <c r="H1844" s="253">
        <v>4.9359999999999999</v>
      </c>
      <c r="I1844" s="254"/>
      <c r="J1844" s="250"/>
      <c r="K1844" s="250"/>
      <c r="L1844" s="255"/>
      <c r="M1844" s="256"/>
      <c r="N1844" s="257"/>
      <c r="O1844" s="257"/>
      <c r="P1844" s="257"/>
      <c r="Q1844" s="257"/>
      <c r="R1844" s="257"/>
      <c r="S1844" s="257"/>
      <c r="T1844" s="258"/>
      <c r="U1844" s="14"/>
      <c r="V1844" s="14"/>
      <c r="W1844" s="14"/>
      <c r="X1844" s="14"/>
      <c r="Y1844" s="14"/>
      <c r="Z1844" s="14"/>
      <c r="AA1844" s="14"/>
      <c r="AB1844" s="14"/>
      <c r="AC1844" s="14"/>
      <c r="AD1844" s="14"/>
      <c r="AE1844" s="14"/>
      <c r="AT1844" s="259" t="s">
        <v>196</v>
      </c>
      <c r="AU1844" s="259" t="s">
        <v>86</v>
      </c>
      <c r="AV1844" s="14" t="s">
        <v>126</v>
      </c>
      <c r="AW1844" s="14" t="s">
        <v>32</v>
      </c>
      <c r="AX1844" s="14" t="s">
        <v>81</v>
      </c>
      <c r="AY1844" s="259" t="s">
        <v>116</v>
      </c>
    </row>
    <row r="1845" s="2" customFormat="1" ht="24.15" customHeight="1">
      <c r="A1845" s="38"/>
      <c r="B1845" s="39"/>
      <c r="C1845" s="216" t="s">
        <v>2504</v>
      </c>
      <c r="D1845" s="216" t="s">
        <v>120</v>
      </c>
      <c r="E1845" s="217" t="s">
        <v>2505</v>
      </c>
      <c r="F1845" s="218" t="s">
        <v>2506</v>
      </c>
      <c r="G1845" s="219" t="s">
        <v>262</v>
      </c>
      <c r="H1845" s="220">
        <v>89.200000000000003</v>
      </c>
      <c r="I1845" s="221"/>
      <c r="J1845" s="222">
        <f>ROUND(I1845*H1845,2)</f>
        <v>0</v>
      </c>
      <c r="K1845" s="223"/>
      <c r="L1845" s="44"/>
      <c r="M1845" s="224" t="s">
        <v>1</v>
      </c>
      <c r="N1845" s="225" t="s">
        <v>41</v>
      </c>
      <c r="O1845" s="91"/>
      <c r="P1845" s="226">
        <f>O1845*H1845</f>
        <v>0</v>
      </c>
      <c r="Q1845" s="226">
        <v>0.0035000000000000001</v>
      </c>
      <c r="R1845" s="226">
        <f>Q1845*H1845</f>
        <v>0.31220000000000003</v>
      </c>
      <c r="S1845" s="226">
        <v>0</v>
      </c>
      <c r="T1845" s="227">
        <f>S1845*H1845</f>
        <v>0</v>
      </c>
      <c r="U1845" s="38"/>
      <c r="V1845" s="38"/>
      <c r="W1845" s="38"/>
      <c r="X1845" s="38"/>
      <c r="Y1845" s="38"/>
      <c r="Z1845" s="38"/>
      <c r="AA1845" s="38"/>
      <c r="AB1845" s="38"/>
      <c r="AC1845" s="38"/>
      <c r="AD1845" s="38"/>
      <c r="AE1845" s="38"/>
      <c r="AR1845" s="228" t="s">
        <v>379</v>
      </c>
      <c r="AT1845" s="228" t="s">
        <v>120</v>
      </c>
      <c r="AU1845" s="228" t="s">
        <v>86</v>
      </c>
      <c r="AY1845" s="17" t="s">
        <v>116</v>
      </c>
      <c r="BE1845" s="229">
        <f>IF(N1845="základní",J1845,0)</f>
        <v>0</v>
      </c>
      <c r="BF1845" s="229">
        <f>IF(N1845="snížená",J1845,0)</f>
        <v>0</v>
      </c>
      <c r="BG1845" s="229">
        <f>IF(N1845="zákl. přenesená",J1845,0)</f>
        <v>0</v>
      </c>
      <c r="BH1845" s="229">
        <f>IF(N1845="sníž. přenesená",J1845,0)</f>
        <v>0</v>
      </c>
      <c r="BI1845" s="229">
        <f>IF(N1845="nulová",J1845,0)</f>
        <v>0</v>
      </c>
      <c r="BJ1845" s="17" t="s">
        <v>81</v>
      </c>
      <c r="BK1845" s="229">
        <f>ROUND(I1845*H1845,2)</f>
        <v>0</v>
      </c>
      <c r="BL1845" s="17" t="s">
        <v>379</v>
      </c>
      <c r="BM1845" s="228" t="s">
        <v>2507</v>
      </c>
    </row>
    <row r="1846" s="13" customFormat="1">
      <c r="A1846" s="13"/>
      <c r="B1846" s="237"/>
      <c r="C1846" s="238"/>
      <c r="D1846" s="239" t="s">
        <v>196</v>
      </c>
      <c r="E1846" s="240" t="s">
        <v>1</v>
      </c>
      <c r="F1846" s="241" t="s">
        <v>2508</v>
      </c>
      <c r="G1846" s="238"/>
      <c r="H1846" s="242">
        <v>23.199999999999999</v>
      </c>
      <c r="I1846" s="243"/>
      <c r="J1846" s="238"/>
      <c r="K1846" s="238"/>
      <c r="L1846" s="244"/>
      <c r="M1846" s="245"/>
      <c r="N1846" s="246"/>
      <c r="O1846" s="246"/>
      <c r="P1846" s="246"/>
      <c r="Q1846" s="246"/>
      <c r="R1846" s="246"/>
      <c r="S1846" s="246"/>
      <c r="T1846" s="247"/>
      <c r="U1846" s="13"/>
      <c r="V1846" s="13"/>
      <c r="W1846" s="13"/>
      <c r="X1846" s="13"/>
      <c r="Y1846" s="13"/>
      <c r="Z1846" s="13"/>
      <c r="AA1846" s="13"/>
      <c r="AB1846" s="13"/>
      <c r="AC1846" s="13"/>
      <c r="AD1846" s="13"/>
      <c r="AE1846" s="13"/>
      <c r="AT1846" s="248" t="s">
        <v>196</v>
      </c>
      <c r="AU1846" s="248" t="s">
        <v>86</v>
      </c>
      <c r="AV1846" s="13" t="s">
        <v>86</v>
      </c>
      <c r="AW1846" s="13" t="s">
        <v>32</v>
      </c>
      <c r="AX1846" s="13" t="s">
        <v>76</v>
      </c>
      <c r="AY1846" s="248" t="s">
        <v>116</v>
      </c>
    </row>
    <row r="1847" s="13" customFormat="1">
      <c r="A1847" s="13"/>
      <c r="B1847" s="237"/>
      <c r="C1847" s="238"/>
      <c r="D1847" s="239" t="s">
        <v>196</v>
      </c>
      <c r="E1847" s="240" t="s">
        <v>1</v>
      </c>
      <c r="F1847" s="241" t="s">
        <v>2509</v>
      </c>
      <c r="G1847" s="238"/>
      <c r="H1847" s="242">
        <v>21.600000000000001</v>
      </c>
      <c r="I1847" s="243"/>
      <c r="J1847" s="238"/>
      <c r="K1847" s="238"/>
      <c r="L1847" s="244"/>
      <c r="M1847" s="245"/>
      <c r="N1847" s="246"/>
      <c r="O1847" s="246"/>
      <c r="P1847" s="246"/>
      <c r="Q1847" s="246"/>
      <c r="R1847" s="246"/>
      <c r="S1847" s="246"/>
      <c r="T1847" s="247"/>
      <c r="U1847" s="13"/>
      <c r="V1847" s="13"/>
      <c r="W1847" s="13"/>
      <c r="X1847" s="13"/>
      <c r="Y1847" s="13"/>
      <c r="Z1847" s="13"/>
      <c r="AA1847" s="13"/>
      <c r="AB1847" s="13"/>
      <c r="AC1847" s="13"/>
      <c r="AD1847" s="13"/>
      <c r="AE1847" s="13"/>
      <c r="AT1847" s="248" t="s">
        <v>196</v>
      </c>
      <c r="AU1847" s="248" t="s">
        <v>86</v>
      </c>
      <c r="AV1847" s="13" t="s">
        <v>86</v>
      </c>
      <c r="AW1847" s="13" t="s">
        <v>32</v>
      </c>
      <c r="AX1847" s="13" t="s">
        <v>76</v>
      </c>
      <c r="AY1847" s="248" t="s">
        <v>116</v>
      </c>
    </row>
    <row r="1848" s="13" customFormat="1">
      <c r="A1848" s="13"/>
      <c r="B1848" s="237"/>
      <c r="C1848" s="238"/>
      <c r="D1848" s="239" t="s">
        <v>196</v>
      </c>
      <c r="E1848" s="240" t="s">
        <v>1</v>
      </c>
      <c r="F1848" s="241" t="s">
        <v>2510</v>
      </c>
      <c r="G1848" s="238"/>
      <c r="H1848" s="242">
        <v>21.600000000000001</v>
      </c>
      <c r="I1848" s="243"/>
      <c r="J1848" s="238"/>
      <c r="K1848" s="238"/>
      <c r="L1848" s="244"/>
      <c r="M1848" s="245"/>
      <c r="N1848" s="246"/>
      <c r="O1848" s="246"/>
      <c r="P1848" s="246"/>
      <c r="Q1848" s="246"/>
      <c r="R1848" s="246"/>
      <c r="S1848" s="246"/>
      <c r="T1848" s="247"/>
      <c r="U1848" s="13"/>
      <c r="V1848" s="13"/>
      <c r="W1848" s="13"/>
      <c r="X1848" s="13"/>
      <c r="Y1848" s="13"/>
      <c r="Z1848" s="13"/>
      <c r="AA1848" s="13"/>
      <c r="AB1848" s="13"/>
      <c r="AC1848" s="13"/>
      <c r="AD1848" s="13"/>
      <c r="AE1848" s="13"/>
      <c r="AT1848" s="248" t="s">
        <v>196</v>
      </c>
      <c r="AU1848" s="248" t="s">
        <v>86</v>
      </c>
      <c r="AV1848" s="13" t="s">
        <v>86</v>
      </c>
      <c r="AW1848" s="13" t="s">
        <v>32</v>
      </c>
      <c r="AX1848" s="13" t="s">
        <v>76</v>
      </c>
      <c r="AY1848" s="248" t="s">
        <v>116</v>
      </c>
    </row>
    <row r="1849" s="13" customFormat="1">
      <c r="A1849" s="13"/>
      <c r="B1849" s="237"/>
      <c r="C1849" s="238"/>
      <c r="D1849" s="239" t="s">
        <v>196</v>
      </c>
      <c r="E1849" s="240" t="s">
        <v>1</v>
      </c>
      <c r="F1849" s="241" t="s">
        <v>2511</v>
      </c>
      <c r="G1849" s="238"/>
      <c r="H1849" s="242">
        <v>22.800000000000001</v>
      </c>
      <c r="I1849" s="243"/>
      <c r="J1849" s="238"/>
      <c r="K1849" s="238"/>
      <c r="L1849" s="244"/>
      <c r="M1849" s="245"/>
      <c r="N1849" s="246"/>
      <c r="O1849" s="246"/>
      <c r="P1849" s="246"/>
      <c r="Q1849" s="246"/>
      <c r="R1849" s="246"/>
      <c r="S1849" s="246"/>
      <c r="T1849" s="247"/>
      <c r="U1849" s="13"/>
      <c r="V1849" s="13"/>
      <c r="W1849" s="13"/>
      <c r="X1849" s="13"/>
      <c r="Y1849" s="13"/>
      <c r="Z1849" s="13"/>
      <c r="AA1849" s="13"/>
      <c r="AB1849" s="13"/>
      <c r="AC1849" s="13"/>
      <c r="AD1849" s="13"/>
      <c r="AE1849" s="13"/>
      <c r="AT1849" s="248" t="s">
        <v>196</v>
      </c>
      <c r="AU1849" s="248" t="s">
        <v>86</v>
      </c>
      <c r="AV1849" s="13" t="s">
        <v>86</v>
      </c>
      <c r="AW1849" s="13" t="s">
        <v>32</v>
      </c>
      <c r="AX1849" s="13" t="s">
        <v>76</v>
      </c>
      <c r="AY1849" s="248" t="s">
        <v>116</v>
      </c>
    </row>
    <row r="1850" s="14" customFormat="1">
      <c r="A1850" s="14"/>
      <c r="B1850" s="249"/>
      <c r="C1850" s="250"/>
      <c r="D1850" s="239" t="s">
        <v>196</v>
      </c>
      <c r="E1850" s="251" t="s">
        <v>1</v>
      </c>
      <c r="F1850" s="252" t="s">
        <v>201</v>
      </c>
      <c r="G1850" s="250"/>
      <c r="H1850" s="253">
        <v>89.200000000000003</v>
      </c>
      <c r="I1850" s="254"/>
      <c r="J1850" s="250"/>
      <c r="K1850" s="250"/>
      <c r="L1850" s="255"/>
      <c r="M1850" s="256"/>
      <c r="N1850" s="257"/>
      <c r="O1850" s="257"/>
      <c r="P1850" s="257"/>
      <c r="Q1850" s="257"/>
      <c r="R1850" s="257"/>
      <c r="S1850" s="257"/>
      <c r="T1850" s="258"/>
      <c r="U1850" s="14"/>
      <c r="V1850" s="14"/>
      <c r="W1850" s="14"/>
      <c r="X1850" s="14"/>
      <c r="Y1850" s="14"/>
      <c r="Z1850" s="14"/>
      <c r="AA1850" s="14"/>
      <c r="AB1850" s="14"/>
      <c r="AC1850" s="14"/>
      <c r="AD1850" s="14"/>
      <c r="AE1850" s="14"/>
      <c r="AT1850" s="259" t="s">
        <v>196</v>
      </c>
      <c r="AU1850" s="259" t="s">
        <v>86</v>
      </c>
      <c r="AV1850" s="14" t="s">
        <v>126</v>
      </c>
      <c r="AW1850" s="14" t="s">
        <v>32</v>
      </c>
      <c r="AX1850" s="14" t="s">
        <v>81</v>
      </c>
      <c r="AY1850" s="259" t="s">
        <v>116</v>
      </c>
    </row>
    <row r="1851" s="2" customFormat="1" ht="37.8" customHeight="1">
      <c r="A1851" s="38"/>
      <c r="B1851" s="39"/>
      <c r="C1851" s="271" t="s">
        <v>2512</v>
      </c>
      <c r="D1851" s="271" t="s">
        <v>1304</v>
      </c>
      <c r="E1851" s="272" t="s">
        <v>2513</v>
      </c>
      <c r="F1851" s="273" t="s">
        <v>2514</v>
      </c>
      <c r="G1851" s="274" t="s">
        <v>262</v>
      </c>
      <c r="H1851" s="275">
        <v>154.02000000000001</v>
      </c>
      <c r="I1851" s="276"/>
      <c r="J1851" s="277">
        <f>ROUND(I1851*H1851,2)</f>
        <v>0</v>
      </c>
      <c r="K1851" s="278"/>
      <c r="L1851" s="279"/>
      <c r="M1851" s="280" t="s">
        <v>1</v>
      </c>
      <c r="N1851" s="281" t="s">
        <v>41</v>
      </c>
      <c r="O1851" s="91"/>
      <c r="P1851" s="226">
        <f>O1851*H1851</f>
        <v>0</v>
      </c>
      <c r="Q1851" s="226">
        <v>0</v>
      </c>
      <c r="R1851" s="226">
        <f>Q1851*H1851</f>
        <v>0</v>
      </c>
      <c r="S1851" s="226">
        <v>0</v>
      </c>
      <c r="T1851" s="227">
        <f>S1851*H1851</f>
        <v>0</v>
      </c>
      <c r="U1851" s="38"/>
      <c r="V1851" s="38"/>
      <c r="W1851" s="38"/>
      <c r="X1851" s="38"/>
      <c r="Y1851" s="38"/>
      <c r="Z1851" s="38"/>
      <c r="AA1851" s="38"/>
      <c r="AB1851" s="38"/>
      <c r="AC1851" s="38"/>
      <c r="AD1851" s="38"/>
      <c r="AE1851" s="38"/>
      <c r="AR1851" s="228" t="s">
        <v>519</v>
      </c>
      <c r="AT1851" s="228" t="s">
        <v>1304</v>
      </c>
      <c r="AU1851" s="228" t="s">
        <v>86</v>
      </c>
      <c r="AY1851" s="17" t="s">
        <v>116</v>
      </c>
      <c r="BE1851" s="229">
        <f>IF(N1851="základní",J1851,0)</f>
        <v>0</v>
      </c>
      <c r="BF1851" s="229">
        <f>IF(N1851="snížená",J1851,0)</f>
        <v>0</v>
      </c>
      <c r="BG1851" s="229">
        <f>IF(N1851="zákl. přenesená",J1851,0)</f>
        <v>0</v>
      </c>
      <c r="BH1851" s="229">
        <f>IF(N1851="sníž. přenesená",J1851,0)</f>
        <v>0</v>
      </c>
      <c r="BI1851" s="229">
        <f>IF(N1851="nulová",J1851,0)</f>
        <v>0</v>
      </c>
      <c r="BJ1851" s="17" t="s">
        <v>81</v>
      </c>
      <c r="BK1851" s="229">
        <f>ROUND(I1851*H1851,2)</f>
        <v>0</v>
      </c>
      <c r="BL1851" s="17" t="s">
        <v>379</v>
      </c>
      <c r="BM1851" s="228" t="s">
        <v>2515</v>
      </c>
    </row>
    <row r="1852" s="13" customFormat="1">
      <c r="A1852" s="13"/>
      <c r="B1852" s="237"/>
      <c r="C1852" s="238"/>
      <c r="D1852" s="239" t="s">
        <v>196</v>
      </c>
      <c r="E1852" s="240" t="s">
        <v>1</v>
      </c>
      <c r="F1852" s="241" t="s">
        <v>2516</v>
      </c>
      <c r="G1852" s="238"/>
      <c r="H1852" s="242">
        <v>154.02000000000001</v>
      </c>
      <c r="I1852" s="243"/>
      <c r="J1852" s="238"/>
      <c r="K1852" s="238"/>
      <c r="L1852" s="244"/>
      <c r="M1852" s="245"/>
      <c r="N1852" s="246"/>
      <c r="O1852" s="246"/>
      <c r="P1852" s="246"/>
      <c r="Q1852" s="246"/>
      <c r="R1852" s="246"/>
      <c r="S1852" s="246"/>
      <c r="T1852" s="247"/>
      <c r="U1852" s="13"/>
      <c r="V1852" s="13"/>
      <c r="W1852" s="13"/>
      <c r="X1852" s="13"/>
      <c r="Y1852" s="13"/>
      <c r="Z1852" s="13"/>
      <c r="AA1852" s="13"/>
      <c r="AB1852" s="13"/>
      <c r="AC1852" s="13"/>
      <c r="AD1852" s="13"/>
      <c r="AE1852" s="13"/>
      <c r="AT1852" s="248" t="s">
        <v>196</v>
      </c>
      <c r="AU1852" s="248" t="s">
        <v>86</v>
      </c>
      <c r="AV1852" s="13" t="s">
        <v>86</v>
      </c>
      <c r="AW1852" s="13" t="s">
        <v>32</v>
      </c>
      <c r="AX1852" s="13" t="s">
        <v>81</v>
      </c>
      <c r="AY1852" s="248" t="s">
        <v>116</v>
      </c>
    </row>
    <row r="1853" s="2" customFormat="1" ht="24.15" customHeight="1">
      <c r="A1853" s="38"/>
      <c r="B1853" s="39"/>
      <c r="C1853" s="216" t="s">
        <v>2517</v>
      </c>
      <c r="D1853" s="216" t="s">
        <v>120</v>
      </c>
      <c r="E1853" s="217" t="s">
        <v>2518</v>
      </c>
      <c r="F1853" s="218" t="s">
        <v>2519</v>
      </c>
      <c r="G1853" s="219" t="s">
        <v>262</v>
      </c>
      <c r="H1853" s="220">
        <v>18.199999999999999</v>
      </c>
      <c r="I1853" s="221"/>
      <c r="J1853" s="222">
        <f>ROUND(I1853*H1853,2)</f>
        <v>0</v>
      </c>
      <c r="K1853" s="223"/>
      <c r="L1853" s="44"/>
      <c r="M1853" s="224" t="s">
        <v>1</v>
      </c>
      <c r="N1853" s="225" t="s">
        <v>41</v>
      </c>
      <c r="O1853" s="91"/>
      <c r="P1853" s="226">
        <f>O1853*H1853</f>
        <v>0</v>
      </c>
      <c r="Q1853" s="226">
        <v>0</v>
      </c>
      <c r="R1853" s="226">
        <f>Q1853*H1853</f>
        <v>0</v>
      </c>
      <c r="S1853" s="226">
        <v>0</v>
      </c>
      <c r="T1853" s="227">
        <f>S1853*H1853</f>
        <v>0</v>
      </c>
      <c r="U1853" s="38"/>
      <c r="V1853" s="38"/>
      <c r="W1853" s="38"/>
      <c r="X1853" s="38"/>
      <c r="Y1853" s="38"/>
      <c r="Z1853" s="38"/>
      <c r="AA1853" s="38"/>
      <c r="AB1853" s="38"/>
      <c r="AC1853" s="38"/>
      <c r="AD1853" s="38"/>
      <c r="AE1853" s="38"/>
      <c r="AR1853" s="228" t="s">
        <v>379</v>
      </c>
      <c r="AT1853" s="228" t="s">
        <v>120</v>
      </c>
      <c r="AU1853" s="228" t="s">
        <v>86</v>
      </c>
      <c r="AY1853" s="17" t="s">
        <v>116</v>
      </c>
      <c r="BE1853" s="229">
        <f>IF(N1853="základní",J1853,0)</f>
        <v>0</v>
      </c>
      <c r="BF1853" s="229">
        <f>IF(N1853="snížená",J1853,0)</f>
        <v>0</v>
      </c>
      <c r="BG1853" s="229">
        <f>IF(N1853="zákl. přenesená",J1853,0)</f>
        <v>0</v>
      </c>
      <c r="BH1853" s="229">
        <f>IF(N1853="sníž. přenesená",J1853,0)</f>
        <v>0</v>
      </c>
      <c r="BI1853" s="229">
        <f>IF(N1853="nulová",J1853,0)</f>
        <v>0</v>
      </c>
      <c r="BJ1853" s="17" t="s">
        <v>81</v>
      </c>
      <c r="BK1853" s="229">
        <f>ROUND(I1853*H1853,2)</f>
        <v>0</v>
      </c>
      <c r="BL1853" s="17" t="s">
        <v>379</v>
      </c>
      <c r="BM1853" s="228" t="s">
        <v>2520</v>
      </c>
    </row>
    <row r="1854" s="13" customFormat="1">
      <c r="A1854" s="13"/>
      <c r="B1854" s="237"/>
      <c r="C1854" s="238"/>
      <c r="D1854" s="239" t="s">
        <v>196</v>
      </c>
      <c r="E1854" s="240" t="s">
        <v>1</v>
      </c>
      <c r="F1854" s="241" t="s">
        <v>2521</v>
      </c>
      <c r="G1854" s="238"/>
      <c r="H1854" s="242">
        <v>18.199999999999999</v>
      </c>
      <c r="I1854" s="243"/>
      <c r="J1854" s="238"/>
      <c r="K1854" s="238"/>
      <c r="L1854" s="244"/>
      <c r="M1854" s="245"/>
      <c r="N1854" s="246"/>
      <c r="O1854" s="246"/>
      <c r="P1854" s="246"/>
      <c r="Q1854" s="246"/>
      <c r="R1854" s="246"/>
      <c r="S1854" s="246"/>
      <c r="T1854" s="247"/>
      <c r="U1854" s="13"/>
      <c r="V1854" s="13"/>
      <c r="W1854" s="13"/>
      <c r="X1854" s="13"/>
      <c r="Y1854" s="13"/>
      <c r="Z1854" s="13"/>
      <c r="AA1854" s="13"/>
      <c r="AB1854" s="13"/>
      <c r="AC1854" s="13"/>
      <c r="AD1854" s="13"/>
      <c r="AE1854" s="13"/>
      <c r="AT1854" s="248" t="s">
        <v>196</v>
      </c>
      <c r="AU1854" s="248" t="s">
        <v>86</v>
      </c>
      <c r="AV1854" s="13" t="s">
        <v>86</v>
      </c>
      <c r="AW1854" s="13" t="s">
        <v>32</v>
      </c>
      <c r="AX1854" s="13" t="s">
        <v>76</v>
      </c>
      <c r="AY1854" s="248" t="s">
        <v>116</v>
      </c>
    </row>
    <row r="1855" s="14" customFormat="1">
      <c r="A1855" s="14"/>
      <c r="B1855" s="249"/>
      <c r="C1855" s="250"/>
      <c r="D1855" s="239" t="s">
        <v>196</v>
      </c>
      <c r="E1855" s="251" t="s">
        <v>1</v>
      </c>
      <c r="F1855" s="252" t="s">
        <v>201</v>
      </c>
      <c r="G1855" s="250"/>
      <c r="H1855" s="253">
        <v>18.199999999999999</v>
      </c>
      <c r="I1855" s="254"/>
      <c r="J1855" s="250"/>
      <c r="K1855" s="250"/>
      <c r="L1855" s="255"/>
      <c r="M1855" s="256"/>
      <c r="N1855" s="257"/>
      <c r="O1855" s="257"/>
      <c r="P1855" s="257"/>
      <c r="Q1855" s="257"/>
      <c r="R1855" s="257"/>
      <c r="S1855" s="257"/>
      <c r="T1855" s="258"/>
      <c r="U1855" s="14"/>
      <c r="V1855" s="14"/>
      <c r="W1855" s="14"/>
      <c r="X1855" s="14"/>
      <c r="Y1855" s="14"/>
      <c r="Z1855" s="14"/>
      <c r="AA1855" s="14"/>
      <c r="AB1855" s="14"/>
      <c r="AC1855" s="14"/>
      <c r="AD1855" s="14"/>
      <c r="AE1855" s="14"/>
      <c r="AT1855" s="259" t="s">
        <v>196</v>
      </c>
      <c r="AU1855" s="259" t="s">
        <v>86</v>
      </c>
      <c r="AV1855" s="14" t="s">
        <v>126</v>
      </c>
      <c r="AW1855" s="14" t="s">
        <v>32</v>
      </c>
      <c r="AX1855" s="14" t="s">
        <v>81</v>
      </c>
      <c r="AY1855" s="259" t="s">
        <v>116</v>
      </c>
    </row>
    <row r="1856" s="2" customFormat="1" ht="24.15" customHeight="1">
      <c r="A1856" s="38"/>
      <c r="B1856" s="39"/>
      <c r="C1856" s="216" t="s">
        <v>2522</v>
      </c>
      <c r="D1856" s="216" t="s">
        <v>120</v>
      </c>
      <c r="E1856" s="217" t="s">
        <v>2523</v>
      </c>
      <c r="F1856" s="218" t="s">
        <v>2524</v>
      </c>
      <c r="G1856" s="219" t="s">
        <v>262</v>
      </c>
      <c r="H1856" s="220">
        <v>4.9359999999999999</v>
      </c>
      <c r="I1856" s="221"/>
      <c r="J1856" s="222">
        <f>ROUND(I1856*H1856,2)</f>
        <v>0</v>
      </c>
      <c r="K1856" s="223"/>
      <c r="L1856" s="44"/>
      <c r="M1856" s="224" t="s">
        <v>1</v>
      </c>
      <c r="N1856" s="225" t="s">
        <v>41</v>
      </c>
      <c r="O1856" s="91"/>
      <c r="P1856" s="226">
        <f>O1856*H1856</f>
        <v>0</v>
      </c>
      <c r="Q1856" s="226">
        <v>0</v>
      </c>
      <c r="R1856" s="226">
        <f>Q1856*H1856</f>
        <v>0</v>
      </c>
      <c r="S1856" s="226">
        <v>0</v>
      </c>
      <c r="T1856" s="227">
        <f>S1856*H1856</f>
        <v>0</v>
      </c>
      <c r="U1856" s="38"/>
      <c r="V1856" s="38"/>
      <c r="W1856" s="38"/>
      <c r="X1856" s="38"/>
      <c r="Y1856" s="38"/>
      <c r="Z1856" s="38"/>
      <c r="AA1856" s="38"/>
      <c r="AB1856" s="38"/>
      <c r="AC1856" s="38"/>
      <c r="AD1856" s="38"/>
      <c r="AE1856" s="38"/>
      <c r="AR1856" s="228" t="s">
        <v>379</v>
      </c>
      <c r="AT1856" s="228" t="s">
        <v>120</v>
      </c>
      <c r="AU1856" s="228" t="s">
        <v>86</v>
      </c>
      <c r="AY1856" s="17" t="s">
        <v>116</v>
      </c>
      <c r="BE1856" s="229">
        <f>IF(N1856="základní",J1856,0)</f>
        <v>0</v>
      </c>
      <c r="BF1856" s="229">
        <f>IF(N1856="snížená",J1856,0)</f>
        <v>0</v>
      </c>
      <c r="BG1856" s="229">
        <f>IF(N1856="zákl. přenesená",J1856,0)</f>
        <v>0</v>
      </c>
      <c r="BH1856" s="229">
        <f>IF(N1856="sníž. přenesená",J1856,0)</f>
        <v>0</v>
      </c>
      <c r="BI1856" s="229">
        <f>IF(N1856="nulová",J1856,0)</f>
        <v>0</v>
      </c>
      <c r="BJ1856" s="17" t="s">
        <v>81</v>
      </c>
      <c r="BK1856" s="229">
        <f>ROUND(I1856*H1856,2)</f>
        <v>0</v>
      </c>
      <c r="BL1856" s="17" t="s">
        <v>379</v>
      </c>
      <c r="BM1856" s="228" t="s">
        <v>2525</v>
      </c>
    </row>
    <row r="1857" s="2" customFormat="1" ht="14.4" customHeight="1">
      <c r="A1857" s="38"/>
      <c r="B1857" s="39"/>
      <c r="C1857" s="216" t="s">
        <v>2526</v>
      </c>
      <c r="D1857" s="216" t="s">
        <v>120</v>
      </c>
      <c r="E1857" s="217" t="s">
        <v>2527</v>
      </c>
      <c r="F1857" s="218" t="s">
        <v>2528</v>
      </c>
      <c r="G1857" s="219" t="s">
        <v>262</v>
      </c>
      <c r="H1857" s="220">
        <v>264.93799999999999</v>
      </c>
      <c r="I1857" s="221"/>
      <c r="J1857" s="222">
        <f>ROUND(I1857*H1857,2)</f>
        <v>0</v>
      </c>
      <c r="K1857" s="223"/>
      <c r="L1857" s="44"/>
      <c r="M1857" s="224" t="s">
        <v>1</v>
      </c>
      <c r="N1857" s="225" t="s">
        <v>41</v>
      </c>
      <c r="O1857" s="91"/>
      <c r="P1857" s="226">
        <f>O1857*H1857</f>
        <v>0</v>
      </c>
      <c r="Q1857" s="226">
        <v>0.00029999999999999997</v>
      </c>
      <c r="R1857" s="226">
        <f>Q1857*H1857</f>
        <v>0.079481399999999994</v>
      </c>
      <c r="S1857" s="226">
        <v>0</v>
      </c>
      <c r="T1857" s="227">
        <f>S1857*H1857</f>
        <v>0</v>
      </c>
      <c r="U1857" s="38"/>
      <c r="V1857" s="38"/>
      <c r="W1857" s="38"/>
      <c r="X1857" s="38"/>
      <c r="Y1857" s="38"/>
      <c r="Z1857" s="38"/>
      <c r="AA1857" s="38"/>
      <c r="AB1857" s="38"/>
      <c r="AC1857" s="38"/>
      <c r="AD1857" s="38"/>
      <c r="AE1857" s="38"/>
      <c r="AR1857" s="228" t="s">
        <v>379</v>
      </c>
      <c r="AT1857" s="228" t="s">
        <v>120</v>
      </c>
      <c r="AU1857" s="228" t="s">
        <v>86</v>
      </c>
      <c r="AY1857" s="17" t="s">
        <v>116</v>
      </c>
      <c r="BE1857" s="229">
        <f>IF(N1857="základní",J1857,0)</f>
        <v>0</v>
      </c>
      <c r="BF1857" s="229">
        <f>IF(N1857="snížená",J1857,0)</f>
        <v>0</v>
      </c>
      <c r="BG1857" s="229">
        <f>IF(N1857="zákl. přenesená",J1857,0)</f>
        <v>0</v>
      </c>
      <c r="BH1857" s="229">
        <f>IF(N1857="sníž. přenesená",J1857,0)</f>
        <v>0</v>
      </c>
      <c r="BI1857" s="229">
        <f>IF(N1857="nulová",J1857,0)</f>
        <v>0</v>
      </c>
      <c r="BJ1857" s="17" t="s">
        <v>81</v>
      </c>
      <c r="BK1857" s="229">
        <f>ROUND(I1857*H1857,2)</f>
        <v>0</v>
      </c>
      <c r="BL1857" s="17" t="s">
        <v>379</v>
      </c>
      <c r="BM1857" s="228" t="s">
        <v>2529</v>
      </c>
    </row>
    <row r="1858" s="13" customFormat="1">
      <c r="A1858" s="13"/>
      <c r="B1858" s="237"/>
      <c r="C1858" s="238"/>
      <c r="D1858" s="239" t="s">
        <v>196</v>
      </c>
      <c r="E1858" s="240" t="s">
        <v>1</v>
      </c>
      <c r="F1858" s="241" t="s">
        <v>2530</v>
      </c>
      <c r="G1858" s="238"/>
      <c r="H1858" s="242">
        <v>231.59999999999999</v>
      </c>
      <c r="I1858" s="243"/>
      <c r="J1858" s="238"/>
      <c r="K1858" s="238"/>
      <c r="L1858" s="244"/>
      <c r="M1858" s="245"/>
      <c r="N1858" s="246"/>
      <c r="O1858" s="246"/>
      <c r="P1858" s="246"/>
      <c r="Q1858" s="246"/>
      <c r="R1858" s="246"/>
      <c r="S1858" s="246"/>
      <c r="T1858" s="247"/>
      <c r="U1858" s="13"/>
      <c r="V1858" s="13"/>
      <c r="W1858" s="13"/>
      <c r="X1858" s="13"/>
      <c r="Y1858" s="13"/>
      <c r="Z1858" s="13"/>
      <c r="AA1858" s="13"/>
      <c r="AB1858" s="13"/>
      <c r="AC1858" s="13"/>
      <c r="AD1858" s="13"/>
      <c r="AE1858" s="13"/>
      <c r="AT1858" s="248" t="s">
        <v>196</v>
      </c>
      <c r="AU1858" s="248" t="s">
        <v>86</v>
      </c>
      <c r="AV1858" s="13" t="s">
        <v>86</v>
      </c>
      <c r="AW1858" s="13" t="s">
        <v>32</v>
      </c>
      <c r="AX1858" s="13" t="s">
        <v>76</v>
      </c>
      <c r="AY1858" s="248" t="s">
        <v>116</v>
      </c>
    </row>
    <row r="1859" s="13" customFormat="1">
      <c r="A1859" s="13"/>
      <c r="B1859" s="237"/>
      <c r="C1859" s="238"/>
      <c r="D1859" s="239" t="s">
        <v>196</v>
      </c>
      <c r="E1859" s="240" t="s">
        <v>1</v>
      </c>
      <c r="F1859" s="241" t="s">
        <v>2531</v>
      </c>
      <c r="G1859" s="238"/>
      <c r="H1859" s="242">
        <v>4.9359999999999999</v>
      </c>
      <c r="I1859" s="243"/>
      <c r="J1859" s="238"/>
      <c r="K1859" s="238"/>
      <c r="L1859" s="244"/>
      <c r="M1859" s="245"/>
      <c r="N1859" s="246"/>
      <c r="O1859" s="246"/>
      <c r="P1859" s="246"/>
      <c r="Q1859" s="246"/>
      <c r="R1859" s="246"/>
      <c r="S1859" s="246"/>
      <c r="T1859" s="247"/>
      <c r="U1859" s="13"/>
      <c r="V1859" s="13"/>
      <c r="W1859" s="13"/>
      <c r="X1859" s="13"/>
      <c r="Y1859" s="13"/>
      <c r="Z1859" s="13"/>
      <c r="AA1859" s="13"/>
      <c r="AB1859" s="13"/>
      <c r="AC1859" s="13"/>
      <c r="AD1859" s="13"/>
      <c r="AE1859" s="13"/>
      <c r="AT1859" s="248" t="s">
        <v>196</v>
      </c>
      <c r="AU1859" s="248" t="s">
        <v>86</v>
      </c>
      <c r="AV1859" s="13" t="s">
        <v>86</v>
      </c>
      <c r="AW1859" s="13" t="s">
        <v>32</v>
      </c>
      <c r="AX1859" s="13" t="s">
        <v>76</v>
      </c>
      <c r="AY1859" s="248" t="s">
        <v>116</v>
      </c>
    </row>
    <row r="1860" s="13" customFormat="1">
      <c r="A1860" s="13"/>
      <c r="B1860" s="237"/>
      <c r="C1860" s="238"/>
      <c r="D1860" s="239" t="s">
        <v>196</v>
      </c>
      <c r="E1860" s="240" t="s">
        <v>1</v>
      </c>
      <c r="F1860" s="241" t="s">
        <v>2532</v>
      </c>
      <c r="G1860" s="238"/>
      <c r="H1860" s="242">
        <v>10.384</v>
      </c>
      <c r="I1860" s="243"/>
      <c r="J1860" s="238"/>
      <c r="K1860" s="238"/>
      <c r="L1860" s="244"/>
      <c r="M1860" s="245"/>
      <c r="N1860" s="246"/>
      <c r="O1860" s="246"/>
      <c r="P1860" s="246"/>
      <c r="Q1860" s="246"/>
      <c r="R1860" s="246"/>
      <c r="S1860" s="246"/>
      <c r="T1860" s="247"/>
      <c r="U1860" s="13"/>
      <c r="V1860" s="13"/>
      <c r="W1860" s="13"/>
      <c r="X1860" s="13"/>
      <c r="Y1860" s="13"/>
      <c r="Z1860" s="13"/>
      <c r="AA1860" s="13"/>
      <c r="AB1860" s="13"/>
      <c r="AC1860" s="13"/>
      <c r="AD1860" s="13"/>
      <c r="AE1860" s="13"/>
      <c r="AT1860" s="248" t="s">
        <v>196</v>
      </c>
      <c r="AU1860" s="248" t="s">
        <v>86</v>
      </c>
      <c r="AV1860" s="13" t="s">
        <v>86</v>
      </c>
      <c r="AW1860" s="13" t="s">
        <v>32</v>
      </c>
      <c r="AX1860" s="13" t="s">
        <v>76</v>
      </c>
      <c r="AY1860" s="248" t="s">
        <v>116</v>
      </c>
    </row>
    <row r="1861" s="13" customFormat="1">
      <c r="A1861" s="13"/>
      <c r="B1861" s="237"/>
      <c r="C1861" s="238"/>
      <c r="D1861" s="239" t="s">
        <v>196</v>
      </c>
      <c r="E1861" s="240" t="s">
        <v>1</v>
      </c>
      <c r="F1861" s="241" t="s">
        <v>2533</v>
      </c>
      <c r="G1861" s="238"/>
      <c r="H1861" s="242">
        <v>18.018000000000001</v>
      </c>
      <c r="I1861" s="243"/>
      <c r="J1861" s="238"/>
      <c r="K1861" s="238"/>
      <c r="L1861" s="244"/>
      <c r="M1861" s="245"/>
      <c r="N1861" s="246"/>
      <c r="O1861" s="246"/>
      <c r="P1861" s="246"/>
      <c r="Q1861" s="246"/>
      <c r="R1861" s="246"/>
      <c r="S1861" s="246"/>
      <c r="T1861" s="247"/>
      <c r="U1861" s="13"/>
      <c r="V1861" s="13"/>
      <c r="W1861" s="13"/>
      <c r="X1861" s="13"/>
      <c r="Y1861" s="13"/>
      <c r="Z1861" s="13"/>
      <c r="AA1861" s="13"/>
      <c r="AB1861" s="13"/>
      <c r="AC1861" s="13"/>
      <c r="AD1861" s="13"/>
      <c r="AE1861" s="13"/>
      <c r="AT1861" s="248" t="s">
        <v>196</v>
      </c>
      <c r="AU1861" s="248" t="s">
        <v>86</v>
      </c>
      <c r="AV1861" s="13" t="s">
        <v>86</v>
      </c>
      <c r="AW1861" s="13" t="s">
        <v>32</v>
      </c>
      <c r="AX1861" s="13" t="s">
        <v>76</v>
      </c>
      <c r="AY1861" s="248" t="s">
        <v>116</v>
      </c>
    </row>
    <row r="1862" s="14" customFormat="1">
      <c r="A1862" s="14"/>
      <c r="B1862" s="249"/>
      <c r="C1862" s="250"/>
      <c r="D1862" s="239" t="s">
        <v>196</v>
      </c>
      <c r="E1862" s="251" t="s">
        <v>1</v>
      </c>
      <c r="F1862" s="252" t="s">
        <v>201</v>
      </c>
      <c r="G1862" s="250"/>
      <c r="H1862" s="253">
        <v>264.93799999999999</v>
      </c>
      <c r="I1862" s="254"/>
      <c r="J1862" s="250"/>
      <c r="K1862" s="250"/>
      <c r="L1862" s="255"/>
      <c r="M1862" s="256"/>
      <c r="N1862" s="257"/>
      <c r="O1862" s="257"/>
      <c r="P1862" s="257"/>
      <c r="Q1862" s="257"/>
      <c r="R1862" s="257"/>
      <c r="S1862" s="257"/>
      <c r="T1862" s="258"/>
      <c r="U1862" s="14"/>
      <c r="V1862" s="14"/>
      <c r="W1862" s="14"/>
      <c r="X1862" s="14"/>
      <c r="Y1862" s="14"/>
      <c r="Z1862" s="14"/>
      <c r="AA1862" s="14"/>
      <c r="AB1862" s="14"/>
      <c r="AC1862" s="14"/>
      <c r="AD1862" s="14"/>
      <c r="AE1862" s="14"/>
      <c r="AT1862" s="259" t="s">
        <v>196</v>
      </c>
      <c r="AU1862" s="259" t="s">
        <v>86</v>
      </c>
      <c r="AV1862" s="14" t="s">
        <v>126</v>
      </c>
      <c r="AW1862" s="14" t="s">
        <v>32</v>
      </c>
      <c r="AX1862" s="14" t="s">
        <v>81</v>
      </c>
      <c r="AY1862" s="259" t="s">
        <v>116</v>
      </c>
    </row>
    <row r="1863" s="2" customFormat="1" ht="24.15" customHeight="1">
      <c r="A1863" s="38"/>
      <c r="B1863" s="39"/>
      <c r="C1863" s="216" t="s">
        <v>2534</v>
      </c>
      <c r="D1863" s="216" t="s">
        <v>120</v>
      </c>
      <c r="E1863" s="217" t="s">
        <v>2535</v>
      </c>
      <c r="F1863" s="218" t="s">
        <v>2536</v>
      </c>
      <c r="G1863" s="219" t="s">
        <v>1742</v>
      </c>
      <c r="H1863" s="282"/>
      <c r="I1863" s="221"/>
      <c r="J1863" s="222">
        <f>ROUND(I1863*H1863,2)</f>
        <v>0</v>
      </c>
      <c r="K1863" s="223"/>
      <c r="L1863" s="44"/>
      <c r="M1863" s="224" t="s">
        <v>1</v>
      </c>
      <c r="N1863" s="225" t="s">
        <v>41</v>
      </c>
      <c r="O1863" s="91"/>
      <c r="P1863" s="226">
        <f>O1863*H1863</f>
        <v>0</v>
      </c>
      <c r="Q1863" s="226">
        <v>0</v>
      </c>
      <c r="R1863" s="226">
        <f>Q1863*H1863</f>
        <v>0</v>
      </c>
      <c r="S1863" s="226">
        <v>0</v>
      </c>
      <c r="T1863" s="227">
        <f>S1863*H1863</f>
        <v>0</v>
      </c>
      <c r="U1863" s="38"/>
      <c r="V1863" s="38"/>
      <c r="W1863" s="38"/>
      <c r="X1863" s="38"/>
      <c r="Y1863" s="38"/>
      <c r="Z1863" s="38"/>
      <c r="AA1863" s="38"/>
      <c r="AB1863" s="38"/>
      <c r="AC1863" s="38"/>
      <c r="AD1863" s="38"/>
      <c r="AE1863" s="38"/>
      <c r="AR1863" s="228" t="s">
        <v>379</v>
      </c>
      <c r="AT1863" s="228" t="s">
        <v>120</v>
      </c>
      <c r="AU1863" s="228" t="s">
        <v>86</v>
      </c>
      <c r="AY1863" s="17" t="s">
        <v>116</v>
      </c>
      <c r="BE1863" s="229">
        <f>IF(N1863="základní",J1863,0)</f>
        <v>0</v>
      </c>
      <c r="BF1863" s="229">
        <f>IF(N1863="snížená",J1863,0)</f>
        <v>0</v>
      </c>
      <c r="BG1863" s="229">
        <f>IF(N1863="zákl. přenesená",J1863,0)</f>
        <v>0</v>
      </c>
      <c r="BH1863" s="229">
        <f>IF(N1863="sníž. přenesená",J1863,0)</f>
        <v>0</v>
      </c>
      <c r="BI1863" s="229">
        <f>IF(N1863="nulová",J1863,0)</f>
        <v>0</v>
      </c>
      <c r="BJ1863" s="17" t="s">
        <v>81</v>
      </c>
      <c r="BK1863" s="229">
        <f>ROUND(I1863*H1863,2)</f>
        <v>0</v>
      </c>
      <c r="BL1863" s="17" t="s">
        <v>379</v>
      </c>
      <c r="BM1863" s="228" t="s">
        <v>2537</v>
      </c>
    </row>
    <row r="1864" s="12" customFormat="1" ht="22.8" customHeight="1">
      <c r="A1864" s="12"/>
      <c r="B1864" s="200"/>
      <c r="C1864" s="201"/>
      <c r="D1864" s="202" t="s">
        <v>75</v>
      </c>
      <c r="E1864" s="214" t="s">
        <v>2538</v>
      </c>
      <c r="F1864" s="214" t="s">
        <v>2539</v>
      </c>
      <c r="G1864" s="201"/>
      <c r="H1864" s="201"/>
      <c r="I1864" s="204"/>
      <c r="J1864" s="215">
        <f>BK1864</f>
        <v>0</v>
      </c>
      <c r="K1864" s="201"/>
      <c r="L1864" s="206"/>
      <c r="M1864" s="207"/>
      <c r="N1864" s="208"/>
      <c r="O1864" s="208"/>
      <c r="P1864" s="209">
        <f>SUM(P1865:P1880)</f>
        <v>0</v>
      </c>
      <c r="Q1864" s="208"/>
      <c r="R1864" s="209">
        <f>SUM(R1865:R1880)</f>
        <v>0.97475999999999996</v>
      </c>
      <c r="S1864" s="208"/>
      <c r="T1864" s="210">
        <f>SUM(T1865:T1880)</f>
        <v>0</v>
      </c>
      <c r="U1864" s="12"/>
      <c r="V1864" s="12"/>
      <c r="W1864" s="12"/>
      <c r="X1864" s="12"/>
      <c r="Y1864" s="12"/>
      <c r="Z1864" s="12"/>
      <c r="AA1864" s="12"/>
      <c r="AB1864" s="12"/>
      <c r="AC1864" s="12"/>
      <c r="AD1864" s="12"/>
      <c r="AE1864" s="12"/>
      <c r="AR1864" s="211" t="s">
        <v>86</v>
      </c>
      <c r="AT1864" s="212" t="s">
        <v>75</v>
      </c>
      <c r="AU1864" s="212" t="s">
        <v>81</v>
      </c>
      <c r="AY1864" s="211" t="s">
        <v>116</v>
      </c>
      <c r="BK1864" s="213">
        <f>SUM(BK1865:BK1880)</f>
        <v>0</v>
      </c>
    </row>
    <row r="1865" s="2" customFormat="1" ht="24.15" customHeight="1">
      <c r="A1865" s="38"/>
      <c r="B1865" s="39"/>
      <c r="C1865" s="216" t="s">
        <v>2540</v>
      </c>
      <c r="D1865" s="216" t="s">
        <v>120</v>
      </c>
      <c r="E1865" s="217" t="s">
        <v>2541</v>
      </c>
      <c r="F1865" s="218" t="s">
        <v>2542</v>
      </c>
      <c r="G1865" s="219" t="s">
        <v>697</v>
      </c>
      <c r="H1865" s="220">
        <v>22.800000000000001</v>
      </c>
      <c r="I1865" s="221"/>
      <c r="J1865" s="222">
        <f>ROUND(I1865*H1865,2)</f>
        <v>0</v>
      </c>
      <c r="K1865" s="223"/>
      <c r="L1865" s="44"/>
      <c r="M1865" s="224" t="s">
        <v>1</v>
      </c>
      <c r="N1865" s="225" t="s">
        <v>41</v>
      </c>
      <c r="O1865" s="91"/>
      <c r="P1865" s="226">
        <f>O1865*H1865</f>
        <v>0</v>
      </c>
      <c r="Q1865" s="226">
        <v>5.0000000000000002E-05</v>
      </c>
      <c r="R1865" s="226">
        <f>Q1865*H1865</f>
        <v>0.0011400000000000002</v>
      </c>
      <c r="S1865" s="226">
        <v>0</v>
      </c>
      <c r="T1865" s="227">
        <f>S1865*H1865</f>
        <v>0</v>
      </c>
      <c r="U1865" s="38"/>
      <c r="V1865" s="38"/>
      <c r="W1865" s="38"/>
      <c r="X1865" s="38"/>
      <c r="Y1865" s="38"/>
      <c r="Z1865" s="38"/>
      <c r="AA1865" s="38"/>
      <c r="AB1865" s="38"/>
      <c r="AC1865" s="38"/>
      <c r="AD1865" s="38"/>
      <c r="AE1865" s="38"/>
      <c r="AR1865" s="228" t="s">
        <v>379</v>
      </c>
      <c r="AT1865" s="228" t="s">
        <v>120</v>
      </c>
      <c r="AU1865" s="228" t="s">
        <v>86</v>
      </c>
      <c r="AY1865" s="17" t="s">
        <v>116</v>
      </c>
      <c r="BE1865" s="229">
        <f>IF(N1865="základní",J1865,0)</f>
        <v>0</v>
      </c>
      <c r="BF1865" s="229">
        <f>IF(N1865="snížená",J1865,0)</f>
        <v>0</v>
      </c>
      <c r="BG1865" s="229">
        <f>IF(N1865="zákl. přenesená",J1865,0)</f>
        <v>0</v>
      </c>
      <c r="BH1865" s="229">
        <f>IF(N1865="sníž. přenesená",J1865,0)</f>
        <v>0</v>
      </c>
      <c r="BI1865" s="229">
        <f>IF(N1865="nulová",J1865,0)</f>
        <v>0</v>
      </c>
      <c r="BJ1865" s="17" t="s">
        <v>81</v>
      </c>
      <c r="BK1865" s="229">
        <f>ROUND(I1865*H1865,2)</f>
        <v>0</v>
      </c>
      <c r="BL1865" s="17" t="s">
        <v>379</v>
      </c>
      <c r="BM1865" s="228" t="s">
        <v>2543</v>
      </c>
    </row>
    <row r="1866" s="13" customFormat="1">
      <c r="A1866" s="13"/>
      <c r="B1866" s="237"/>
      <c r="C1866" s="238"/>
      <c r="D1866" s="239" t="s">
        <v>196</v>
      </c>
      <c r="E1866" s="240" t="s">
        <v>1</v>
      </c>
      <c r="F1866" s="241" t="s">
        <v>2544</v>
      </c>
      <c r="G1866" s="238"/>
      <c r="H1866" s="242">
        <v>29.449999999999999</v>
      </c>
      <c r="I1866" s="243"/>
      <c r="J1866" s="238"/>
      <c r="K1866" s="238"/>
      <c r="L1866" s="244"/>
      <c r="M1866" s="245"/>
      <c r="N1866" s="246"/>
      <c r="O1866" s="246"/>
      <c r="P1866" s="246"/>
      <c r="Q1866" s="246"/>
      <c r="R1866" s="246"/>
      <c r="S1866" s="246"/>
      <c r="T1866" s="247"/>
      <c r="U1866" s="13"/>
      <c r="V1866" s="13"/>
      <c r="W1866" s="13"/>
      <c r="X1866" s="13"/>
      <c r="Y1866" s="13"/>
      <c r="Z1866" s="13"/>
      <c r="AA1866" s="13"/>
      <c r="AB1866" s="13"/>
      <c r="AC1866" s="13"/>
      <c r="AD1866" s="13"/>
      <c r="AE1866" s="13"/>
      <c r="AT1866" s="248" t="s">
        <v>196</v>
      </c>
      <c r="AU1866" s="248" t="s">
        <v>86</v>
      </c>
      <c r="AV1866" s="13" t="s">
        <v>86</v>
      </c>
      <c r="AW1866" s="13" t="s">
        <v>32</v>
      </c>
      <c r="AX1866" s="13" t="s">
        <v>76</v>
      </c>
      <c r="AY1866" s="248" t="s">
        <v>116</v>
      </c>
    </row>
    <row r="1867" s="13" customFormat="1">
      <c r="A1867" s="13"/>
      <c r="B1867" s="237"/>
      <c r="C1867" s="238"/>
      <c r="D1867" s="239" t="s">
        <v>196</v>
      </c>
      <c r="E1867" s="240" t="s">
        <v>1</v>
      </c>
      <c r="F1867" s="241" t="s">
        <v>2545</v>
      </c>
      <c r="G1867" s="238"/>
      <c r="H1867" s="242">
        <v>1.2</v>
      </c>
      <c r="I1867" s="243"/>
      <c r="J1867" s="238"/>
      <c r="K1867" s="238"/>
      <c r="L1867" s="244"/>
      <c r="M1867" s="245"/>
      <c r="N1867" s="246"/>
      <c r="O1867" s="246"/>
      <c r="P1867" s="246"/>
      <c r="Q1867" s="246"/>
      <c r="R1867" s="246"/>
      <c r="S1867" s="246"/>
      <c r="T1867" s="247"/>
      <c r="U1867" s="13"/>
      <c r="V1867" s="13"/>
      <c r="W1867" s="13"/>
      <c r="X1867" s="13"/>
      <c r="Y1867" s="13"/>
      <c r="Z1867" s="13"/>
      <c r="AA1867" s="13"/>
      <c r="AB1867" s="13"/>
      <c r="AC1867" s="13"/>
      <c r="AD1867" s="13"/>
      <c r="AE1867" s="13"/>
      <c r="AT1867" s="248" t="s">
        <v>196</v>
      </c>
      <c r="AU1867" s="248" t="s">
        <v>86</v>
      </c>
      <c r="AV1867" s="13" t="s">
        <v>86</v>
      </c>
      <c r="AW1867" s="13" t="s">
        <v>32</v>
      </c>
      <c r="AX1867" s="13" t="s">
        <v>76</v>
      </c>
      <c r="AY1867" s="248" t="s">
        <v>116</v>
      </c>
    </row>
    <row r="1868" s="13" customFormat="1">
      <c r="A1868" s="13"/>
      <c r="B1868" s="237"/>
      <c r="C1868" s="238"/>
      <c r="D1868" s="239" t="s">
        <v>196</v>
      </c>
      <c r="E1868" s="240" t="s">
        <v>1</v>
      </c>
      <c r="F1868" s="241" t="s">
        <v>2546</v>
      </c>
      <c r="G1868" s="238"/>
      <c r="H1868" s="242">
        <v>-2.5</v>
      </c>
      <c r="I1868" s="243"/>
      <c r="J1868" s="238"/>
      <c r="K1868" s="238"/>
      <c r="L1868" s="244"/>
      <c r="M1868" s="245"/>
      <c r="N1868" s="246"/>
      <c r="O1868" s="246"/>
      <c r="P1868" s="246"/>
      <c r="Q1868" s="246"/>
      <c r="R1868" s="246"/>
      <c r="S1868" s="246"/>
      <c r="T1868" s="247"/>
      <c r="U1868" s="13"/>
      <c r="V1868" s="13"/>
      <c r="W1868" s="13"/>
      <c r="X1868" s="13"/>
      <c r="Y1868" s="13"/>
      <c r="Z1868" s="13"/>
      <c r="AA1868" s="13"/>
      <c r="AB1868" s="13"/>
      <c r="AC1868" s="13"/>
      <c r="AD1868" s="13"/>
      <c r="AE1868" s="13"/>
      <c r="AT1868" s="248" t="s">
        <v>196</v>
      </c>
      <c r="AU1868" s="248" t="s">
        <v>86</v>
      </c>
      <c r="AV1868" s="13" t="s">
        <v>86</v>
      </c>
      <c r="AW1868" s="13" t="s">
        <v>32</v>
      </c>
      <c r="AX1868" s="13" t="s">
        <v>76</v>
      </c>
      <c r="AY1868" s="248" t="s">
        <v>116</v>
      </c>
    </row>
    <row r="1869" s="13" customFormat="1">
      <c r="A1869" s="13"/>
      <c r="B1869" s="237"/>
      <c r="C1869" s="238"/>
      <c r="D1869" s="239" t="s">
        <v>196</v>
      </c>
      <c r="E1869" s="240" t="s">
        <v>1</v>
      </c>
      <c r="F1869" s="241" t="s">
        <v>2547</v>
      </c>
      <c r="G1869" s="238"/>
      <c r="H1869" s="242">
        <v>-0.84999999999999998</v>
      </c>
      <c r="I1869" s="243"/>
      <c r="J1869" s="238"/>
      <c r="K1869" s="238"/>
      <c r="L1869" s="244"/>
      <c r="M1869" s="245"/>
      <c r="N1869" s="246"/>
      <c r="O1869" s="246"/>
      <c r="P1869" s="246"/>
      <c r="Q1869" s="246"/>
      <c r="R1869" s="246"/>
      <c r="S1869" s="246"/>
      <c r="T1869" s="247"/>
      <c r="U1869" s="13"/>
      <c r="V1869" s="13"/>
      <c r="W1869" s="13"/>
      <c r="X1869" s="13"/>
      <c r="Y1869" s="13"/>
      <c r="Z1869" s="13"/>
      <c r="AA1869" s="13"/>
      <c r="AB1869" s="13"/>
      <c r="AC1869" s="13"/>
      <c r="AD1869" s="13"/>
      <c r="AE1869" s="13"/>
      <c r="AT1869" s="248" t="s">
        <v>196</v>
      </c>
      <c r="AU1869" s="248" t="s">
        <v>86</v>
      </c>
      <c r="AV1869" s="13" t="s">
        <v>86</v>
      </c>
      <c r="AW1869" s="13" t="s">
        <v>32</v>
      </c>
      <c r="AX1869" s="13" t="s">
        <v>76</v>
      </c>
      <c r="AY1869" s="248" t="s">
        <v>116</v>
      </c>
    </row>
    <row r="1870" s="13" customFormat="1">
      <c r="A1870" s="13"/>
      <c r="B1870" s="237"/>
      <c r="C1870" s="238"/>
      <c r="D1870" s="239" t="s">
        <v>196</v>
      </c>
      <c r="E1870" s="240" t="s">
        <v>1</v>
      </c>
      <c r="F1870" s="241" t="s">
        <v>2548</v>
      </c>
      <c r="G1870" s="238"/>
      <c r="H1870" s="242">
        <v>-2.25</v>
      </c>
      <c r="I1870" s="243"/>
      <c r="J1870" s="238"/>
      <c r="K1870" s="238"/>
      <c r="L1870" s="244"/>
      <c r="M1870" s="245"/>
      <c r="N1870" s="246"/>
      <c r="O1870" s="246"/>
      <c r="P1870" s="246"/>
      <c r="Q1870" s="246"/>
      <c r="R1870" s="246"/>
      <c r="S1870" s="246"/>
      <c r="T1870" s="247"/>
      <c r="U1870" s="13"/>
      <c r="V1870" s="13"/>
      <c r="W1870" s="13"/>
      <c r="X1870" s="13"/>
      <c r="Y1870" s="13"/>
      <c r="Z1870" s="13"/>
      <c r="AA1870" s="13"/>
      <c r="AB1870" s="13"/>
      <c r="AC1870" s="13"/>
      <c r="AD1870" s="13"/>
      <c r="AE1870" s="13"/>
      <c r="AT1870" s="248" t="s">
        <v>196</v>
      </c>
      <c r="AU1870" s="248" t="s">
        <v>86</v>
      </c>
      <c r="AV1870" s="13" t="s">
        <v>86</v>
      </c>
      <c r="AW1870" s="13" t="s">
        <v>32</v>
      </c>
      <c r="AX1870" s="13" t="s">
        <v>76</v>
      </c>
      <c r="AY1870" s="248" t="s">
        <v>116</v>
      </c>
    </row>
    <row r="1871" s="13" customFormat="1">
      <c r="A1871" s="13"/>
      <c r="B1871" s="237"/>
      <c r="C1871" s="238"/>
      <c r="D1871" s="239" t="s">
        <v>196</v>
      </c>
      <c r="E1871" s="240" t="s">
        <v>1</v>
      </c>
      <c r="F1871" s="241" t="s">
        <v>2548</v>
      </c>
      <c r="G1871" s="238"/>
      <c r="H1871" s="242">
        <v>-2.25</v>
      </c>
      <c r="I1871" s="243"/>
      <c r="J1871" s="238"/>
      <c r="K1871" s="238"/>
      <c r="L1871" s="244"/>
      <c r="M1871" s="245"/>
      <c r="N1871" s="246"/>
      <c r="O1871" s="246"/>
      <c r="P1871" s="246"/>
      <c r="Q1871" s="246"/>
      <c r="R1871" s="246"/>
      <c r="S1871" s="246"/>
      <c r="T1871" s="247"/>
      <c r="U1871" s="13"/>
      <c r="V1871" s="13"/>
      <c r="W1871" s="13"/>
      <c r="X1871" s="13"/>
      <c r="Y1871" s="13"/>
      <c r="Z1871" s="13"/>
      <c r="AA1871" s="13"/>
      <c r="AB1871" s="13"/>
      <c r="AC1871" s="13"/>
      <c r="AD1871" s="13"/>
      <c r="AE1871" s="13"/>
      <c r="AT1871" s="248" t="s">
        <v>196</v>
      </c>
      <c r="AU1871" s="248" t="s">
        <v>86</v>
      </c>
      <c r="AV1871" s="13" t="s">
        <v>86</v>
      </c>
      <c r="AW1871" s="13" t="s">
        <v>32</v>
      </c>
      <c r="AX1871" s="13" t="s">
        <v>76</v>
      </c>
      <c r="AY1871" s="248" t="s">
        <v>116</v>
      </c>
    </row>
    <row r="1872" s="14" customFormat="1">
      <c r="A1872" s="14"/>
      <c r="B1872" s="249"/>
      <c r="C1872" s="250"/>
      <c r="D1872" s="239" t="s">
        <v>196</v>
      </c>
      <c r="E1872" s="251" t="s">
        <v>1</v>
      </c>
      <c r="F1872" s="252" t="s">
        <v>2549</v>
      </c>
      <c r="G1872" s="250"/>
      <c r="H1872" s="253">
        <v>22.800000000000001</v>
      </c>
      <c r="I1872" s="254"/>
      <c r="J1872" s="250"/>
      <c r="K1872" s="250"/>
      <c r="L1872" s="255"/>
      <c r="M1872" s="256"/>
      <c r="N1872" s="257"/>
      <c r="O1872" s="257"/>
      <c r="P1872" s="257"/>
      <c r="Q1872" s="257"/>
      <c r="R1872" s="257"/>
      <c r="S1872" s="257"/>
      <c r="T1872" s="258"/>
      <c r="U1872" s="14"/>
      <c r="V1872" s="14"/>
      <c r="W1872" s="14"/>
      <c r="X1872" s="14"/>
      <c r="Y1872" s="14"/>
      <c r="Z1872" s="14"/>
      <c r="AA1872" s="14"/>
      <c r="AB1872" s="14"/>
      <c r="AC1872" s="14"/>
      <c r="AD1872" s="14"/>
      <c r="AE1872" s="14"/>
      <c r="AT1872" s="259" t="s">
        <v>196</v>
      </c>
      <c r="AU1872" s="259" t="s">
        <v>86</v>
      </c>
      <c r="AV1872" s="14" t="s">
        <v>126</v>
      </c>
      <c r="AW1872" s="14" t="s">
        <v>32</v>
      </c>
      <c r="AX1872" s="14" t="s">
        <v>81</v>
      </c>
      <c r="AY1872" s="259" t="s">
        <v>116</v>
      </c>
    </row>
    <row r="1873" s="2" customFormat="1" ht="24.15" customHeight="1">
      <c r="A1873" s="38"/>
      <c r="B1873" s="39"/>
      <c r="C1873" s="271" t="s">
        <v>2550</v>
      </c>
      <c r="D1873" s="271" t="s">
        <v>1304</v>
      </c>
      <c r="E1873" s="272" t="s">
        <v>2551</v>
      </c>
      <c r="F1873" s="273" t="s">
        <v>2552</v>
      </c>
      <c r="G1873" s="274" t="s">
        <v>697</v>
      </c>
      <c r="H1873" s="275">
        <v>23.256</v>
      </c>
      <c r="I1873" s="276"/>
      <c r="J1873" s="277">
        <f>ROUND(I1873*H1873,2)</f>
        <v>0</v>
      </c>
      <c r="K1873" s="278"/>
      <c r="L1873" s="279"/>
      <c r="M1873" s="280" t="s">
        <v>1</v>
      </c>
      <c r="N1873" s="281" t="s">
        <v>41</v>
      </c>
      <c r="O1873" s="91"/>
      <c r="P1873" s="226">
        <f>O1873*H1873</f>
        <v>0</v>
      </c>
      <c r="Q1873" s="226">
        <v>0</v>
      </c>
      <c r="R1873" s="226">
        <f>Q1873*H1873</f>
        <v>0</v>
      </c>
      <c r="S1873" s="226">
        <v>0</v>
      </c>
      <c r="T1873" s="227">
        <f>S1873*H1873</f>
        <v>0</v>
      </c>
      <c r="U1873" s="38"/>
      <c r="V1873" s="38"/>
      <c r="W1873" s="38"/>
      <c r="X1873" s="38"/>
      <c r="Y1873" s="38"/>
      <c r="Z1873" s="38"/>
      <c r="AA1873" s="38"/>
      <c r="AB1873" s="38"/>
      <c r="AC1873" s="38"/>
      <c r="AD1873" s="38"/>
      <c r="AE1873" s="38"/>
      <c r="AR1873" s="228" t="s">
        <v>519</v>
      </c>
      <c r="AT1873" s="228" t="s">
        <v>1304</v>
      </c>
      <c r="AU1873" s="228" t="s">
        <v>86</v>
      </c>
      <c r="AY1873" s="17" t="s">
        <v>116</v>
      </c>
      <c r="BE1873" s="229">
        <f>IF(N1873="základní",J1873,0)</f>
        <v>0</v>
      </c>
      <c r="BF1873" s="229">
        <f>IF(N1873="snížená",J1873,0)</f>
        <v>0</v>
      </c>
      <c r="BG1873" s="229">
        <f>IF(N1873="zákl. přenesená",J1873,0)</f>
        <v>0</v>
      </c>
      <c r="BH1873" s="229">
        <f>IF(N1873="sníž. přenesená",J1873,0)</f>
        <v>0</v>
      </c>
      <c r="BI1873" s="229">
        <f>IF(N1873="nulová",J1873,0)</f>
        <v>0</v>
      </c>
      <c r="BJ1873" s="17" t="s">
        <v>81</v>
      </c>
      <c r="BK1873" s="229">
        <f>ROUND(I1873*H1873,2)</f>
        <v>0</v>
      </c>
      <c r="BL1873" s="17" t="s">
        <v>379</v>
      </c>
      <c r="BM1873" s="228" t="s">
        <v>2553</v>
      </c>
    </row>
    <row r="1874" s="13" customFormat="1">
      <c r="A1874" s="13"/>
      <c r="B1874" s="237"/>
      <c r="C1874" s="238"/>
      <c r="D1874" s="239" t="s">
        <v>196</v>
      </c>
      <c r="E1874" s="240" t="s">
        <v>1</v>
      </c>
      <c r="F1874" s="241" t="s">
        <v>2554</v>
      </c>
      <c r="G1874" s="238"/>
      <c r="H1874" s="242">
        <v>23.256</v>
      </c>
      <c r="I1874" s="243"/>
      <c r="J1874" s="238"/>
      <c r="K1874" s="238"/>
      <c r="L1874" s="244"/>
      <c r="M1874" s="245"/>
      <c r="N1874" s="246"/>
      <c r="O1874" s="246"/>
      <c r="P1874" s="246"/>
      <c r="Q1874" s="246"/>
      <c r="R1874" s="246"/>
      <c r="S1874" s="246"/>
      <c r="T1874" s="247"/>
      <c r="U1874" s="13"/>
      <c r="V1874" s="13"/>
      <c r="W1874" s="13"/>
      <c r="X1874" s="13"/>
      <c r="Y1874" s="13"/>
      <c r="Z1874" s="13"/>
      <c r="AA1874" s="13"/>
      <c r="AB1874" s="13"/>
      <c r="AC1874" s="13"/>
      <c r="AD1874" s="13"/>
      <c r="AE1874" s="13"/>
      <c r="AT1874" s="248" t="s">
        <v>196</v>
      </c>
      <c r="AU1874" s="248" t="s">
        <v>86</v>
      </c>
      <c r="AV1874" s="13" t="s">
        <v>86</v>
      </c>
      <c r="AW1874" s="13" t="s">
        <v>32</v>
      </c>
      <c r="AX1874" s="13" t="s">
        <v>81</v>
      </c>
      <c r="AY1874" s="248" t="s">
        <v>116</v>
      </c>
    </row>
    <row r="1875" s="2" customFormat="1" ht="24.15" customHeight="1">
      <c r="A1875" s="38"/>
      <c r="B1875" s="39"/>
      <c r="C1875" s="216" t="s">
        <v>2555</v>
      </c>
      <c r="D1875" s="216" t="s">
        <v>120</v>
      </c>
      <c r="E1875" s="217" t="s">
        <v>2556</v>
      </c>
      <c r="F1875" s="218" t="s">
        <v>2557</v>
      </c>
      <c r="G1875" s="219" t="s">
        <v>262</v>
      </c>
      <c r="H1875" s="220">
        <v>54</v>
      </c>
      <c r="I1875" s="221"/>
      <c r="J1875" s="222">
        <f>ROUND(I1875*H1875,2)</f>
        <v>0</v>
      </c>
      <c r="K1875" s="223"/>
      <c r="L1875" s="44"/>
      <c r="M1875" s="224" t="s">
        <v>1</v>
      </c>
      <c r="N1875" s="225" t="s">
        <v>41</v>
      </c>
      <c r="O1875" s="91"/>
      <c r="P1875" s="226">
        <f>O1875*H1875</f>
        <v>0</v>
      </c>
      <c r="Q1875" s="226">
        <v>0.017610000000000001</v>
      </c>
      <c r="R1875" s="226">
        <f>Q1875*H1875</f>
        <v>0.95094000000000001</v>
      </c>
      <c r="S1875" s="226">
        <v>0</v>
      </c>
      <c r="T1875" s="227">
        <f>S1875*H1875</f>
        <v>0</v>
      </c>
      <c r="U1875" s="38"/>
      <c r="V1875" s="38"/>
      <c r="W1875" s="38"/>
      <c r="X1875" s="38"/>
      <c r="Y1875" s="38"/>
      <c r="Z1875" s="38"/>
      <c r="AA1875" s="38"/>
      <c r="AB1875" s="38"/>
      <c r="AC1875" s="38"/>
      <c r="AD1875" s="38"/>
      <c r="AE1875" s="38"/>
      <c r="AR1875" s="228" t="s">
        <v>379</v>
      </c>
      <c r="AT1875" s="228" t="s">
        <v>120</v>
      </c>
      <c r="AU1875" s="228" t="s">
        <v>86</v>
      </c>
      <c r="AY1875" s="17" t="s">
        <v>116</v>
      </c>
      <c r="BE1875" s="229">
        <f>IF(N1875="základní",J1875,0)</f>
        <v>0</v>
      </c>
      <c r="BF1875" s="229">
        <f>IF(N1875="snížená",J1875,0)</f>
        <v>0</v>
      </c>
      <c r="BG1875" s="229">
        <f>IF(N1875="zákl. přenesená",J1875,0)</f>
        <v>0</v>
      </c>
      <c r="BH1875" s="229">
        <f>IF(N1875="sníž. přenesená",J1875,0)</f>
        <v>0</v>
      </c>
      <c r="BI1875" s="229">
        <f>IF(N1875="nulová",J1875,0)</f>
        <v>0</v>
      </c>
      <c r="BJ1875" s="17" t="s">
        <v>81</v>
      </c>
      <c r="BK1875" s="229">
        <f>ROUND(I1875*H1875,2)</f>
        <v>0</v>
      </c>
      <c r="BL1875" s="17" t="s">
        <v>379</v>
      </c>
      <c r="BM1875" s="228" t="s">
        <v>2558</v>
      </c>
    </row>
    <row r="1876" s="2" customFormat="1" ht="14.4" customHeight="1">
      <c r="A1876" s="38"/>
      <c r="B1876" s="39"/>
      <c r="C1876" s="216" t="s">
        <v>2559</v>
      </c>
      <c r="D1876" s="216" t="s">
        <v>120</v>
      </c>
      <c r="E1876" s="217" t="s">
        <v>2560</v>
      </c>
      <c r="F1876" s="218" t="s">
        <v>2561</v>
      </c>
      <c r="G1876" s="219" t="s">
        <v>262</v>
      </c>
      <c r="H1876" s="220">
        <v>54</v>
      </c>
      <c r="I1876" s="221"/>
      <c r="J1876" s="222">
        <f>ROUND(I1876*H1876,2)</f>
        <v>0</v>
      </c>
      <c r="K1876" s="223"/>
      <c r="L1876" s="44"/>
      <c r="M1876" s="224" t="s">
        <v>1</v>
      </c>
      <c r="N1876" s="225" t="s">
        <v>41</v>
      </c>
      <c r="O1876" s="91"/>
      <c r="P1876" s="226">
        <f>O1876*H1876</f>
        <v>0</v>
      </c>
      <c r="Q1876" s="226">
        <v>0.00016000000000000001</v>
      </c>
      <c r="R1876" s="226">
        <f>Q1876*H1876</f>
        <v>0.0086400000000000001</v>
      </c>
      <c r="S1876" s="226">
        <v>0</v>
      </c>
      <c r="T1876" s="227">
        <f>S1876*H1876</f>
        <v>0</v>
      </c>
      <c r="U1876" s="38"/>
      <c r="V1876" s="38"/>
      <c r="W1876" s="38"/>
      <c r="X1876" s="38"/>
      <c r="Y1876" s="38"/>
      <c r="Z1876" s="38"/>
      <c r="AA1876" s="38"/>
      <c r="AB1876" s="38"/>
      <c r="AC1876" s="38"/>
      <c r="AD1876" s="38"/>
      <c r="AE1876" s="38"/>
      <c r="AR1876" s="228" t="s">
        <v>379</v>
      </c>
      <c r="AT1876" s="228" t="s">
        <v>120</v>
      </c>
      <c r="AU1876" s="228" t="s">
        <v>86</v>
      </c>
      <c r="AY1876" s="17" t="s">
        <v>116</v>
      </c>
      <c r="BE1876" s="229">
        <f>IF(N1876="základní",J1876,0)</f>
        <v>0</v>
      </c>
      <c r="BF1876" s="229">
        <f>IF(N1876="snížená",J1876,0)</f>
        <v>0</v>
      </c>
      <c r="BG1876" s="229">
        <f>IF(N1876="zákl. přenesená",J1876,0)</f>
        <v>0</v>
      </c>
      <c r="BH1876" s="229">
        <f>IF(N1876="sníž. přenesená",J1876,0)</f>
        <v>0</v>
      </c>
      <c r="BI1876" s="229">
        <f>IF(N1876="nulová",J1876,0)</f>
        <v>0</v>
      </c>
      <c r="BJ1876" s="17" t="s">
        <v>81</v>
      </c>
      <c r="BK1876" s="229">
        <f>ROUND(I1876*H1876,2)</f>
        <v>0</v>
      </c>
      <c r="BL1876" s="17" t="s">
        <v>379</v>
      </c>
      <c r="BM1876" s="228" t="s">
        <v>2562</v>
      </c>
    </row>
    <row r="1877" s="2" customFormat="1" ht="14.4" customHeight="1">
      <c r="A1877" s="38"/>
      <c r="B1877" s="39"/>
      <c r="C1877" s="216" t="s">
        <v>2563</v>
      </c>
      <c r="D1877" s="216" t="s">
        <v>120</v>
      </c>
      <c r="E1877" s="217" t="s">
        <v>2564</v>
      </c>
      <c r="F1877" s="218" t="s">
        <v>2565</v>
      </c>
      <c r="G1877" s="219" t="s">
        <v>262</v>
      </c>
      <c r="H1877" s="220">
        <v>54</v>
      </c>
      <c r="I1877" s="221"/>
      <c r="J1877" s="222">
        <f>ROUND(I1877*H1877,2)</f>
        <v>0</v>
      </c>
      <c r="K1877" s="223"/>
      <c r="L1877" s="44"/>
      <c r="M1877" s="224" t="s">
        <v>1</v>
      </c>
      <c r="N1877" s="225" t="s">
        <v>41</v>
      </c>
      <c r="O1877" s="91"/>
      <c r="P1877" s="226">
        <f>O1877*H1877</f>
        <v>0</v>
      </c>
      <c r="Q1877" s="226">
        <v>0.00014999999999999999</v>
      </c>
      <c r="R1877" s="226">
        <f>Q1877*H1877</f>
        <v>0.0080999999999999996</v>
      </c>
      <c r="S1877" s="226">
        <v>0</v>
      </c>
      <c r="T1877" s="227">
        <f>S1877*H1877</f>
        <v>0</v>
      </c>
      <c r="U1877" s="38"/>
      <c r="V1877" s="38"/>
      <c r="W1877" s="38"/>
      <c r="X1877" s="38"/>
      <c r="Y1877" s="38"/>
      <c r="Z1877" s="38"/>
      <c r="AA1877" s="38"/>
      <c r="AB1877" s="38"/>
      <c r="AC1877" s="38"/>
      <c r="AD1877" s="38"/>
      <c r="AE1877" s="38"/>
      <c r="AR1877" s="228" t="s">
        <v>379</v>
      </c>
      <c r="AT1877" s="228" t="s">
        <v>120</v>
      </c>
      <c r="AU1877" s="228" t="s">
        <v>86</v>
      </c>
      <c r="AY1877" s="17" t="s">
        <v>116</v>
      </c>
      <c r="BE1877" s="229">
        <f>IF(N1877="základní",J1877,0)</f>
        <v>0</v>
      </c>
      <c r="BF1877" s="229">
        <f>IF(N1877="snížená",J1877,0)</f>
        <v>0</v>
      </c>
      <c r="BG1877" s="229">
        <f>IF(N1877="zákl. přenesená",J1877,0)</f>
        <v>0</v>
      </c>
      <c r="BH1877" s="229">
        <f>IF(N1877="sníž. přenesená",J1877,0)</f>
        <v>0</v>
      </c>
      <c r="BI1877" s="229">
        <f>IF(N1877="nulová",J1877,0)</f>
        <v>0</v>
      </c>
      <c r="BJ1877" s="17" t="s">
        <v>81</v>
      </c>
      <c r="BK1877" s="229">
        <f>ROUND(I1877*H1877,2)</f>
        <v>0</v>
      </c>
      <c r="BL1877" s="17" t="s">
        <v>379</v>
      </c>
      <c r="BM1877" s="228" t="s">
        <v>2566</v>
      </c>
    </row>
    <row r="1878" s="2" customFormat="1" ht="14.4" customHeight="1">
      <c r="A1878" s="38"/>
      <c r="B1878" s="39"/>
      <c r="C1878" s="216" t="s">
        <v>2567</v>
      </c>
      <c r="D1878" s="216" t="s">
        <v>120</v>
      </c>
      <c r="E1878" s="217" t="s">
        <v>2568</v>
      </c>
      <c r="F1878" s="218" t="s">
        <v>2569</v>
      </c>
      <c r="G1878" s="219" t="s">
        <v>262</v>
      </c>
      <c r="H1878" s="220">
        <v>54</v>
      </c>
      <c r="I1878" s="221"/>
      <c r="J1878" s="222">
        <f>ROUND(I1878*H1878,2)</f>
        <v>0</v>
      </c>
      <c r="K1878" s="223"/>
      <c r="L1878" s="44"/>
      <c r="M1878" s="224" t="s">
        <v>1</v>
      </c>
      <c r="N1878" s="225" t="s">
        <v>41</v>
      </c>
      <c r="O1878" s="91"/>
      <c r="P1878" s="226">
        <f>O1878*H1878</f>
        <v>0</v>
      </c>
      <c r="Q1878" s="226">
        <v>1.0000000000000001E-05</v>
      </c>
      <c r="R1878" s="226">
        <f>Q1878*H1878</f>
        <v>0.00054000000000000001</v>
      </c>
      <c r="S1878" s="226">
        <v>0</v>
      </c>
      <c r="T1878" s="227">
        <f>S1878*H1878</f>
        <v>0</v>
      </c>
      <c r="U1878" s="38"/>
      <c r="V1878" s="38"/>
      <c r="W1878" s="38"/>
      <c r="X1878" s="38"/>
      <c r="Y1878" s="38"/>
      <c r="Z1878" s="38"/>
      <c r="AA1878" s="38"/>
      <c r="AB1878" s="38"/>
      <c r="AC1878" s="38"/>
      <c r="AD1878" s="38"/>
      <c r="AE1878" s="38"/>
      <c r="AR1878" s="228" t="s">
        <v>379</v>
      </c>
      <c r="AT1878" s="228" t="s">
        <v>120</v>
      </c>
      <c r="AU1878" s="228" t="s">
        <v>86</v>
      </c>
      <c r="AY1878" s="17" t="s">
        <v>116</v>
      </c>
      <c r="BE1878" s="229">
        <f>IF(N1878="základní",J1878,0)</f>
        <v>0</v>
      </c>
      <c r="BF1878" s="229">
        <f>IF(N1878="snížená",J1878,0)</f>
        <v>0</v>
      </c>
      <c r="BG1878" s="229">
        <f>IF(N1878="zákl. přenesená",J1878,0)</f>
        <v>0</v>
      </c>
      <c r="BH1878" s="229">
        <f>IF(N1878="sníž. přenesená",J1878,0)</f>
        <v>0</v>
      </c>
      <c r="BI1878" s="229">
        <f>IF(N1878="nulová",J1878,0)</f>
        <v>0</v>
      </c>
      <c r="BJ1878" s="17" t="s">
        <v>81</v>
      </c>
      <c r="BK1878" s="229">
        <f>ROUND(I1878*H1878,2)</f>
        <v>0</v>
      </c>
      <c r="BL1878" s="17" t="s">
        <v>379</v>
      </c>
      <c r="BM1878" s="228" t="s">
        <v>2570</v>
      </c>
    </row>
    <row r="1879" s="2" customFormat="1" ht="14.4" customHeight="1">
      <c r="A1879" s="38"/>
      <c r="B1879" s="39"/>
      <c r="C1879" s="216" t="s">
        <v>2571</v>
      </c>
      <c r="D1879" s="216" t="s">
        <v>120</v>
      </c>
      <c r="E1879" s="217" t="s">
        <v>2572</v>
      </c>
      <c r="F1879" s="218" t="s">
        <v>2573</v>
      </c>
      <c r="G1879" s="219" t="s">
        <v>262</v>
      </c>
      <c r="H1879" s="220">
        <v>54</v>
      </c>
      <c r="I1879" s="221"/>
      <c r="J1879" s="222">
        <f>ROUND(I1879*H1879,2)</f>
        <v>0</v>
      </c>
      <c r="K1879" s="223"/>
      <c r="L1879" s="44"/>
      <c r="M1879" s="224" t="s">
        <v>1</v>
      </c>
      <c r="N1879" s="225" t="s">
        <v>41</v>
      </c>
      <c r="O1879" s="91"/>
      <c r="P1879" s="226">
        <f>O1879*H1879</f>
        <v>0</v>
      </c>
      <c r="Q1879" s="226">
        <v>0.00010000000000000001</v>
      </c>
      <c r="R1879" s="226">
        <f>Q1879*H1879</f>
        <v>0.0054000000000000003</v>
      </c>
      <c r="S1879" s="226">
        <v>0</v>
      </c>
      <c r="T1879" s="227">
        <f>S1879*H1879</f>
        <v>0</v>
      </c>
      <c r="U1879" s="38"/>
      <c r="V1879" s="38"/>
      <c r="W1879" s="38"/>
      <c r="X1879" s="38"/>
      <c r="Y1879" s="38"/>
      <c r="Z1879" s="38"/>
      <c r="AA1879" s="38"/>
      <c r="AB1879" s="38"/>
      <c r="AC1879" s="38"/>
      <c r="AD1879" s="38"/>
      <c r="AE1879" s="38"/>
      <c r="AR1879" s="228" t="s">
        <v>379</v>
      </c>
      <c r="AT1879" s="228" t="s">
        <v>120</v>
      </c>
      <c r="AU1879" s="228" t="s">
        <v>86</v>
      </c>
      <c r="AY1879" s="17" t="s">
        <v>116</v>
      </c>
      <c r="BE1879" s="229">
        <f>IF(N1879="základní",J1879,0)</f>
        <v>0</v>
      </c>
      <c r="BF1879" s="229">
        <f>IF(N1879="snížená",J1879,0)</f>
        <v>0</v>
      </c>
      <c r="BG1879" s="229">
        <f>IF(N1879="zákl. přenesená",J1879,0)</f>
        <v>0</v>
      </c>
      <c r="BH1879" s="229">
        <f>IF(N1879="sníž. přenesená",J1879,0)</f>
        <v>0</v>
      </c>
      <c r="BI1879" s="229">
        <f>IF(N1879="nulová",J1879,0)</f>
        <v>0</v>
      </c>
      <c r="BJ1879" s="17" t="s">
        <v>81</v>
      </c>
      <c r="BK1879" s="229">
        <f>ROUND(I1879*H1879,2)</f>
        <v>0</v>
      </c>
      <c r="BL1879" s="17" t="s">
        <v>379</v>
      </c>
      <c r="BM1879" s="228" t="s">
        <v>2574</v>
      </c>
    </row>
    <row r="1880" s="2" customFormat="1" ht="24.15" customHeight="1">
      <c r="A1880" s="38"/>
      <c r="B1880" s="39"/>
      <c r="C1880" s="216" t="s">
        <v>2575</v>
      </c>
      <c r="D1880" s="216" t="s">
        <v>120</v>
      </c>
      <c r="E1880" s="217" t="s">
        <v>2576</v>
      </c>
      <c r="F1880" s="218" t="s">
        <v>2577</v>
      </c>
      <c r="G1880" s="219" t="s">
        <v>1742</v>
      </c>
      <c r="H1880" s="282"/>
      <c r="I1880" s="221"/>
      <c r="J1880" s="222">
        <f>ROUND(I1880*H1880,2)</f>
        <v>0</v>
      </c>
      <c r="K1880" s="223"/>
      <c r="L1880" s="44"/>
      <c r="M1880" s="224" t="s">
        <v>1</v>
      </c>
      <c r="N1880" s="225" t="s">
        <v>41</v>
      </c>
      <c r="O1880" s="91"/>
      <c r="P1880" s="226">
        <f>O1880*H1880</f>
        <v>0</v>
      </c>
      <c r="Q1880" s="226">
        <v>0</v>
      </c>
      <c r="R1880" s="226">
        <f>Q1880*H1880</f>
        <v>0</v>
      </c>
      <c r="S1880" s="226">
        <v>0</v>
      </c>
      <c r="T1880" s="227">
        <f>S1880*H1880</f>
        <v>0</v>
      </c>
      <c r="U1880" s="38"/>
      <c r="V1880" s="38"/>
      <c r="W1880" s="38"/>
      <c r="X1880" s="38"/>
      <c r="Y1880" s="38"/>
      <c r="Z1880" s="38"/>
      <c r="AA1880" s="38"/>
      <c r="AB1880" s="38"/>
      <c r="AC1880" s="38"/>
      <c r="AD1880" s="38"/>
      <c r="AE1880" s="38"/>
      <c r="AR1880" s="228" t="s">
        <v>379</v>
      </c>
      <c r="AT1880" s="228" t="s">
        <v>120</v>
      </c>
      <c r="AU1880" s="228" t="s">
        <v>86</v>
      </c>
      <c r="AY1880" s="17" t="s">
        <v>116</v>
      </c>
      <c r="BE1880" s="229">
        <f>IF(N1880="základní",J1880,0)</f>
        <v>0</v>
      </c>
      <c r="BF1880" s="229">
        <f>IF(N1880="snížená",J1880,0)</f>
        <v>0</v>
      </c>
      <c r="BG1880" s="229">
        <f>IF(N1880="zákl. přenesená",J1880,0)</f>
        <v>0</v>
      </c>
      <c r="BH1880" s="229">
        <f>IF(N1880="sníž. přenesená",J1880,0)</f>
        <v>0</v>
      </c>
      <c r="BI1880" s="229">
        <f>IF(N1880="nulová",J1880,0)</f>
        <v>0</v>
      </c>
      <c r="BJ1880" s="17" t="s">
        <v>81</v>
      </c>
      <c r="BK1880" s="229">
        <f>ROUND(I1880*H1880,2)</f>
        <v>0</v>
      </c>
      <c r="BL1880" s="17" t="s">
        <v>379</v>
      </c>
      <c r="BM1880" s="228" t="s">
        <v>2578</v>
      </c>
    </row>
    <row r="1881" s="12" customFormat="1" ht="22.8" customHeight="1">
      <c r="A1881" s="12"/>
      <c r="B1881" s="200"/>
      <c r="C1881" s="201"/>
      <c r="D1881" s="202" t="s">
        <v>75</v>
      </c>
      <c r="E1881" s="214" t="s">
        <v>2579</v>
      </c>
      <c r="F1881" s="214" t="s">
        <v>2580</v>
      </c>
      <c r="G1881" s="201"/>
      <c r="H1881" s="201"/>
      <c r="I1881" s="204"/>
      <c r="J1881" s="215">
        <f>BK1881</f>
        <v>0</v>
      </c>
      <c r="K1881" s="201"/>
      <c r="L1881" s="206"/>
      <c r="M1881" s="207"/>
      <c r="N1881" s="208"/>
      <c r="O1881" s="208"/>
      <c r="P1881" s="209">
        <f>SUM(P1882:P1938)</f>
        <v>0</v>
      </c>
      <c r="Q1881" s="208"/>
      <c r="R1881" s="209">
        <f>SUM(R1882:R1938)</f>
        <v>1.9522925799999999</v>
      </c>
      <c r="S1881" s="208"/>
      <c r="T1881" s="210">
        <f>SUM(T1882:T1938)</f>
        <v>0</v>
      </c>
      <c r="U1881" s="12"/>
      <c r="V1881" s="12"/>
      <c r="W1881" s="12"/>
      <c r="X1881" s="12"/>
      <c r="Y1881" s="12"/>
      <c r="Z1881" s="12"/>
      <c r="AA1881" s="12"/>
      <c r="AB1881" s="12"/>
      <c r="AC1881" s="12"/>
      <c r="AD1881" s="12"/>
      <c r="AE1881" s="12"/>
      <c r="AR1881" s="211" t="s">
        <v>86</v>
      </c>
      <c r="AT1881" s="212" t="s">
        <v>75</v>
      </c>
      <c r="AU1881" s="212" t="s">
        <v>81</v>
      </c>
      <c r="AY1881" s="211" t="s">
        <v>116</v>
      </c>
      <c r="BK1881" s="213">
        <f>SUM(BK1882:BK1938)</f>
        <v>0</v>
      </c>
    </row>
    <row r="1882" s="2" customFormat="1" ht="24.15" customHeight="1">
      <c r="A1882" s="38"/>
      <c r="B1882" s="39"/>
      <c r="C1882" s="216" t="s">
        <v>2581</v>
      </c>
      <c r="D1882" s="216" t="s">
        <v>120</v>
      </c>
      <c r="E1882" s="217" t="s">
        <v>2582</v>
      </c>
      <c r="F1882" s="218" t="s">
        <v>2583</v>
      </c>
      <c r="G1882" s="219" t="s">
        <v>262</v>
      </c>
      <c r="H1882" s="220">
        <v>399.39999999999998</v>
      </c>
      <c r="I1882" s="221"/>
      <c r="J1882" s="222">
        <f>ROUND(I1882*H1882,2)</f>
        <v>0</v>
      </c>
      <c r="K1882" s="223"/>
      <c r="L1882" s="44"/>
      <c r="M1882" s="224" t="s">
        <v>1</v>
      </c>
      <c r="N1882" s="225" t="s">
        <v>41</v>
      </c>
      <c r="O1882" s="91"/>
      <c r="P1882" s="226">
        <f>O1882*H1882</f>
        <v>0</v>
      </c>
      <c r="Q1882" s="226">
        <v>3.0000000000000001E-05</v>
      </c>
      <c r="R1882" s="226">
        <f>Q1882*H1882</f>
        <v>0.011982</v>
      </c>
      <c r="S1882" s="226">
        <v>0</v>
      </c>
      <c r="T1882" s="227">
        <f>S1882*H1882</f>
        <v>0</v>
      </c>
      <c r="U1882" s="38"/>
      <c r="V1882" s="38"/>
      <c r="W1882" s="38"/>
      <c r="X1882" s="38"/>
      <c r="Y1882" s="38"/>
      <c r="Z1882" s="38"/>
      <c r="AA1882" s="38"/>
      <c r="AB1882" s="38"/>
      <c r="AC1882" s="38"/>
      <c r="AD1882" s="38"/>
      <c r="AE1882" s="38"/>
      <c r="AR1882" s="228" t="s">
        <v>379</v>
      </c>
      <c r="AT1882" s="228" t="s">
        <v>120</v>
      </c>
      <c r="AU1882" s="228" t="s">
        <v>86</v>
      </c>
      <c r="AY1882" s="17" t="s">
        <v>116</v>
      </c>
      <c r="BE1882" s="229">
        <f>IF(N1882="základní",J1882,0)</f>
        <v>0</v>
      </c>
      <c r="BF1882" s="229">
        <f>IF(N1882="snížená",J1882,0)</f>
        <v>0</v>
      </c>
      <c r="BG1882" s="229">
        <f>IF(N1882="zákl. přenesená",J1882,0)</f>
        <v>0</v>
      </c>
      <c r="BH1882" s="229">
        <f>IF(N1882="sníž. přenesená",J1882,0)</f>
        <v>0</v>
      </c>
      <c r="BI1882" s="229">
        <f>IF(N1882="nulová",J1882,0)</f>
        <v>0</v>
      </c>
      <c r="BJ1882" s="17" t="s">
        <v>81</v>
      </c>
      <c r="BK1882" s="229">
        <f>ROUND(I1882*H1882,2)</f>
        <v>0</v>
      </c>
      <c r="BL1882" s="17" t="s">
        <v>379</v>
      </c>
      <c r="BM1882" s="228" t="s">
        <v>2584</v>
      </c>
    </row>
    <row r="1883" s="2" customFormat="1" ht="24.15" customHeight="1">
      <c r="A1883" s="38"/>
      <c r="B1883" s="39"/>
      <c r="C1883" s="216" t="s">
        <v>2585</v>
      </c>
      <c r="D1883" s="216" t="s">
        <v>120</v>
      </c>
      <c r="E1883" s="217" t="s">
        <v>2586</v>
      </c>
      <c r="F1883" s="218" t="s">
        <v>2587</v>
      </c>
      <c r="G1883" s="219" t="s">
        <v>262</v>
      </c>
      <c r="H1883" s="220">
        <v>399.39999999999998</v>
      </c>
      <c r="I1883" s="221"/>
      <c r="J1883" s="222">
        <f>ROUND(I1883*H1883,2)</f>
        <v>0</v>
      </c>
      <c r="K1883" s="223"/>
      <c r="L1883" s="44"/>
      <c r="M1883" s="224" t="s">
        <v>1</v>
      </c>
      <c r="N1883" s="225" t="s">
        <v>41</v>
      </c>
      <c r="O1883" s="91"/>
      <c r="P1883" s="226">
        <f>O1883*H1883</f>
        <v>0</v>
      </c>
      <c r="Q1883" s="226">
        <v>0.0045500000000000002</v>
      </c>
      <c r="R1883" s="226">
        <f>Q1883*H1883</f>
        <v>1.8172699999999999</v>
      </c>
      <c r="S1883" s="226">
        <v>0</v>
      </c>
      <c r="T1883" s="227">
        <f>S1883*H1883</f>
        <v>0</v>
      </c>
      <c r="U1883" s="38"/>
      <c r="V1883" s="38"/>
      <c r="W1883" s="38"/>
      <c r="X1883" s="38"/>
      <c r="Y1883" s="38"/>
      <c r="Z1883" s="38"/>
      <c r="AA1883" s="38"/>
      <c r="AB1883" s="38"/>
      <c r="AC1883" s="38"/>
      <c r="AD1883" s="38"/>
      <c r="AE1883" s="38"/>
      <c r="AR1883" s="228" t="s">
        <v>379</v>
      </c>
      <c r="AT1883" s="228" t="s">
        <v>120</v>
      </c>
      <c r="AU1883" s="228" t="s">
        <v>86</v>
      </c>
      <c r="AY1883" s="17" t="s">
        <v>116</v>
      </c>
      <c r="BE1883" s="229">
        <f>IF(N1883="základní",J1883,0)</f>
        <v>0</v>
      </c>
      <c r="BF1883" s="229">
        <f>IF(N1883="snížená",J1883,0)</f>
        <v>0</v>
      </c>
      <c r="BG1883" s="229">
        <f>IF(N1883="zákl. přenesená",J1883,0)</f>
        <v>0</v>
      </c>
      <c r="BH1883" s="229">
        <f>IF(N1883="sníž. přenesená",J1883,0)</f>
        <v>0</v>
      </c>
      <c r="BI1883" s="229">
        <f>IF(N1883="nulová",J1883,0)</f>
        <v>0</v>
      </c>
      <c r="BJ1883" s="17" t="s">
        <v>81</v>
      </c>
      <c r="BK1883" s="229">
        <f>ROUND(I1883*H1883,2)</f>
        <v>0</v>
      </c>
      <c r="BL1883" s="17" t="s">
        <v>379</v>
      </c>
      <c r="BM1883" s="228" t="s">
        <v>2588</v>
      </c>
    </row>
    <row r="1884" s="2" customFormat="1" ht="14.4" customHeight="1">
      <c r="A1884" s="38"/>
      <c r="B1884" s="39"/>
      <c r="C1884" s="216" t="s">
        <v>2589</v>
      </c>
      <c r="D1884" s="216" t="s">
        <v>120</v>
      </c>
      <c r="E1884" s="217" t="s">
        <v>2590</v>
      </c>
      <c r="F1884" s="218" t="s">
        <v>2591</v>
      </c>
      <c r="G1884" s="219" t="s">
        <v>262</v>
      </c>
      <c r="H1884" s="220">
        <v>399.39999999999998</v>
      </c>
      <c r="I1884" s="221"/>
      <c r="J1884" s="222">
        <f>ROUND(I1884*H1884,2)</f>
        <v>0</v>
      </c>
      <c r="K1884" s="223"/>
      <c r="L1884" s="44"/>
      <c r="M1884" s="224" t="s">
        <v>1</v>
      </c>
      <c r="N1884" s="225" t="s">
        <v>41</v>
      </c>
      <c r="O1884" s="91"/>
      <c r="P1884" s="226">
        <f>O1884*H1884</f>
        <v>0</v>
      </c>
      <c r="Q1884" s="226">
        <v>0.00029999999999999997</v>
      </c>
      <c r="R1884" s="226">
        <f>Q1884*H1884</f>
        <v>0.11981999999999998</v>
      </c>
      <c r="S1884" s="226">
        <v>0</v>
      </c>
      <c r="T1884" s="227">
        <f>S1884*H1884</f>
        <v>0</v>
      </c>
      <c r="U1884" s="38"/>
      <c r="V1884" s="38"/>
      <c r="W1884" s="38"/>
      <c r="X1884" s="38"/>
      <c r="Y1884" s="38"/>
      <c r="Z1884" s="38"/>
      <c r="AA1884" s="38"/>
      <c r="AB1884" s="38"/>
      <c r="AC1884" s="38"/>
      <c r="AD1884" s="38"/>
      <c r="AE1884" s="38"/>
      <c r="AR1884" s="228" t="s">
        <v>379</v>
      </c>
      <c r="AT1884" s="228" t="s">
        <v>120</v>
      </c>
      <c r="AU1884" s="228" t="s">
        <v>86</v>
      </c>
      <c r="AY1884" s="17" t="s">
        <v>116</v>
      </c>
      <c r="BE1884" s="229">
        <f>IF(N1884="základní",J1884,0)</f>
        <v>0</v>
      </c>
      <c r="BF1884" s="229">
        <f>IF(N1884="snížená",J1884,0)</f>
        <v>0</v>
      </c>
      <c r="BG1884" s="229">
        <f>IF(N1884="zákl. přenesená",J1884,0)</f>
        <v>0</v>
      </c>
      <c r="BH1884" s="229">
        <f>IF(N1884="sníž. přenesená",J1884,0)</f>
        <v>0</v>
      </c>
      <c r="BI1884" s="229">
        <f>IF(N1884="nulová",J1884,0)</f>
        <v>0</v>
      </c>
      <c r="BJ1884" s="17" t="s">
        <v>81</v>
      </c>
      <c r="BK1884" s="229">
        <f>ROUND(I1884*H1884,2)</f>
        <v>0</v>
      </c>
      <c r="BL1884" s="17" t="s">
        <v>379</v>
      </c>
      <c r="BM1884" s="228" t="s">
        <v>2592</v>
      </c>
    </row>
    <row r="1885" s="13" customFormat="1">
      <c r="A1885" s="13"/>
      <c r="B1885" s="237"/>
      <c r="C1885" s="238"/>
      <c r="D1885" s="239" t="s">
        <v>196</v>
      </c>
      <c r="E1885" s="240" t="s">
        <v>1</v>
      </c>
      <c r="F1885" s="241" t="s">
        <v>2593</v>
      </c>
      <c r="G1885" s="238"/>
      <c r="H1885" s="242">
        <v>72.799999999999997</v>
      </c>
      <c r="I1885" s="243"/>
      <c r="J1885" s="238"/>
      <c r="K1885" s="238"/>
      <c r="L1885" s="244"/>
      <c r="M1885" s="245"/>
      <c r="N1885" s="246"/>
      <c r="O1885" s="246"/>
      <c r="P1885" s="246"/>
      <c r="Q1885" s="246"/>
      <c r="R1885" s="246"/>
      <c r="S1885" s="246"/>
      <c r="T1885" s="247"/>
      <c r="U1885" s="13"/>
      <c r="V1885" s="13"/>
      <c r="W1885" s="13"/>
      <c r="X1885" s="13"/>
      <c r="Y1885" s="13"/>
      <c r="Z1885" s="13"/>
      <c r="AA1885" s="13"/>
      <c r="AB1885" s="13"/>
      <c r="AC1885" s="13"/>
      <c r="AD1885" s="13"/>
      <c r="AE1885" s="13"/>
      <c r="AT1885" s="248" t="s">
        <v>196</v>
      </c>
      <c r="AU1885" s="248" t="s">
        <v>86</v>
      </c>
      <c r="AV1885" s="13" t="s">
        <v>86</v>
      </c>
      <c r="AW1885" s="13" t="s">
        <v>32</v>
      </c>
      <c r="AX1885" s="13" t="s">
        <v>76</v>
      </c>
      <c r="AY1885" s="248" t="s">
        <v>116</v>
      </c>
    </row>
    <row r="1886" s="13" customFormat="1">
      <c r="A1886" s="13"/>
      <c r="B1886" s="237"/>
      <c r="C1886" s="238"/>
      <c r="D1886" s="239" t="s">
        <v>196</v>
      </c>
      <c r="E1886" s="240" t="s">
        <v>1</v>
      </c>
      <c r="F1886" s="241" t="s">
        <v>2594</v>
      </c>
      <c r="G1886" s="238"/>
      <c r="H1886" s="242">
        <v>131.80000000000001</v>
      </c>
      <c r="I1886" s="243"/>
      <c r="J1886" s="238"/>
      <c r="K1886" s="238"/>
      <c r="L1886" s="244"/>
      <c r="M1886" s="245"/>
      <c r="N1886" s="246"/>
      <c r="O1886" s="246"/>
      <c r="P1886" s="246"/>
      <c r="Q1886" s="246"/>
      <c r="R1886" s="246"/>
      <c r="S1886" s="246"/>
      <c r="T1886" s="247"/>
      <c r="U1886" s="13"/>
      <c r="V1886" s="13"/>
      <c r="W1886" s="13"/>
      <c r="X1886" s="13"/>
      <c r="Y1886" s="13"/>
      <c r="Z1886" s="13"/>
      <c r="AA1886" s="13"/>
      <c r="AB1886" s="13"/>
      <c r="AC1886" s="13"/>
      <c r="AD1886" s="13"/>
      <c r="AE1886" s="13"/>
      <c r="AT1886" s="248" t="s">
        <v>196</v>
      </c>
      <c r="AU1886" s="248" t="s">
        <v>86</v>
      </c>
      <c r="AV1886" s="13" t="s">
        <v>86</v>
      </c>
      <c r="AW1886" s="13" t="s">
        <v>32</v>
      </c>
      <c r="AX1886" s="13" t="s">
        <v>76</v>
      </c>
      <c r="AY1886" s="248" t="s">
        <v>116</v>
      </c>
    </row>
    <row r="1887" s="13" customFormat="1">
      <c r="A1887" s="13"/>
      <c r="B1887" s="237"/>
      <c r="C1887" s="238"/>
      <c r="D1887" s="239" t="s">
        <v>196</v>
      </c>
      <c r="E1887" s="240" t="s">
        <v>1</v>
      </c>
      <c r="F1887" s="241" t="s">
        <v>2595</v>
      </c>
      <c r="G1887" s="238"/>
      <c r="H1887" s="242">
        <v>131.80000000000001</v>
      </c>
      <c r="I1887" s="243"/>
      <c r="J1887" s="238"/>
      <c r="K1887" s="238"/>
      <c r="L1887" s="244"/>
      <c r="M1887" s="245"/>
      <c r="N1887" s="246"/>
      <c r="O1887" s="246"/>
      <c r="P1887" s="246"/>
      <c r="Q1887" s="246"/>
      <c r="R1887" s="246"/>
      <c r="S1887" s="246"/>
      <c r="T1887" s="247"/>
      <c r="U1887" s="13"/>
      <c r="V1887" s="13"/>
      <c r="W1887" s="13"/>
      <c r="X1887" s="13"/>
      <c r="Y1887" s="13"/>
      <c r="Z1887" s="13"/>
      <c r="AA1887" s="13"/>
      <c r="AB1887" s="13"/>
      <c r="AC1887" s="13"/>
      <c r="AD1887" s="13"/>
      <c r="AE1887" s="13"/>
      <c r="AT1887" s="248" t="s">
        <v>196</v>
      </c>
      <c r="AU1887" s="248" t="s">
        <v>86</v>
      </c>
      <c r="AV1887" s="13" t="s">
        <v>86</v>
      </c>
      <c r="AW1887" s="13" t="s">
        <v>32</v>
      </c>
      <c r="AX1887" s="13" t="s">
        <v>76</v>
      </c>
      <c r="AY1887" s="248" t="s">
        <v>116</v>
      </c>
    </row>
    <row r="1888" s="13" customFormat="1">
      <c r="A1888" s="13"/>
      <c r="B1888" s="237"/>
      <c r="C1888" s="238"/>
      <c r="D1888" s="239" t="s">
        <v>196</v>
      </c>
      <c r="E1888" s="240" t="s">
        <v>1</v>
      </c>
      <c r="F1888" s="241" t="s">
        <v>2596</v>
      </c>
      <c r="G1888" s="238"/>
      <c r="H1888" s="242">
        <v>63</v>
      </c>
      <c r="I1888" s="243"/>
      <c r="J1888" s="238"/>
      <c r="K1888" s="238"/>
      <c r="L1888" s="244"/>
      <c r="M1888" s="245"/>
      <c r="N1888" s="246"/>
      <c r="O1888" s="246"/>
      <c r="P1888" s="246"/>
      <c r="Q1888" s="246"/>
      <c r="R1888" s="246"/>
      <c r="S1888" s="246"/>
      <c r="T1888" s="247"/>
      <c r="U1888" s="13"/>
      <c r="V1888" s="13"/>
      <c r="W1888" s="13"/>
      <c r="X1888" s="13"/>
      <c r="Y1888" s="13"/>
      <c r="Z1888" s="13"/>
      <c r="AA1888" s="13"/>
      <c r="AB1888" s="13"/>
      <c r="AC1888" s="13"/>
      <c r="AD1888" s="13"/>
      <c r="AE1888" s="13"/>
      <c r="AT1888" s="248" t="s">
        <v>196</v>
      </c>
      <c r="AU1888" s="248" t="s">
        <v>86</v>
      </c>
      <c r="AV1888" s="13" t="s">
        <v>86</v>
      </c>
      <c r="AW1888" s="13" t="s">
        <v>32</v>
      </c>
      <c r="AX1888" s="13" t="s">
        <v>76</v>
      </c>
      <c r="AY1888" s="248" t="s">
        <v>116</v>
      </c>
    </row>
    <row r="1889" s="14" customFormat="1">
      <c r="A1889" s="14"/>
      <c r="B1889" s="249"/>
      <c r="C1889" s="250"/>
      <c r="D1889" s="239" t="s">
        <v>196</v>
      </c>
      <c r="E1889" s="251" t="s">
        <v>1</v>
      </c>
      <c r="F1889" s="252" t="s">
        <v>201</v>
      </c>
      <c r="G1889" s="250"/>
      <c r="H1889" s="253">
        <v>399.39999999999998</v>
      </c>
      <c r="I1889" s="254"/>
      <c r="J1889" s="250"/>
      <c r="K1889" s="250"/>
      <c r="L1889" s="255"/>
      <c r="M1889" s="256"/>
      <c r="N1889" s="257"/>
      <c r="O1889" s="257"/>
      <c r="P1889" s="257"/>
      <c r="Q1889" s="257"/>
      <c r="R1889" s="257"/>
      <c r="S1889" s="257"/>
      <c r="T1889" s="258"/>
      <c r="U1889" s="14"/>
      <c r="V1889" s="14"/>
      <c r="W1889" s="14"/>
      <c r="X1889" s="14"/>
      <c r="Y1889" s="14"/>
      <c r="Z1889" s="14"/>
      <c r="AA1889" s="14"/>
      <c r="AB1889" s="14"/>
      <c r="AC1889" s="14"/>
      <c r="AD1889" s="14"/>
      <c r="AE1889" s="14"/>
      <c r="AT1889" s="259" t="s">
        <v>196</v>
      </c>
      <c r="AU1889" s="259" t="s">
        <v>86</v>
      </c>
      <c r="AV1889" s="14" t="s">
        <v>126</v>
      </c>
      <c r="AW1889" s="14" t="s">
        <v>32</v>
      </c>
      <c r="AX1889" s="14" t="s">
        <v>81</v>
      </c>
      <c r="AY1889" s="259" t="s">
        <v>116</v>
      </c>
    </row>
    <row r="1890" s="2" customFormat="1" ht="24.15" customHeight="1">
      <c r="A1890" s="38"/>
      <c r="B1890" s="39"/>
      <c r="C1890" s="271" t="s">
        <v>2597</v>
      </c>
      <c r="D1890" s="271" t="s">
        <v>1304</v>
      </c>
      <c r="E1890" s="272" t="s">
        <v>2598</v>
      </c>
      <c r="F1890" s="273" t="s">
        <v>2599</v>
      </c>
      <c r="G1890" s="274" t="s">
        <v>262</v>
      </c>
      <c r="H1890" s="275">
        <v>411.382</v>
      </c>
      <c r="I1890" s="276"/>
      <c r="J1890" s="277">
        <f>ROUND(I1890*H1890,2)</f>
        <v>0</v>
      </c>
      <c r="K1890" s="278"/>
      <c r="L1890" s="279"/>
      <c r="M1890" s="280" t="s">
        <v>1</v>
      </c>
      <c r="N1890" s="281" t="s">
        <v>41</v>
      </c>
      <c r="O1890" s="91"/>
      <c r="P1890" s="226">
        <f>O1890*H1890</f>
        <v>0</v>
      </c>
      <c r="Q1890" s="226">
        <v>0</v>
      </c>
      <c r="R1890" s="226">
        <f>Q1890*H1890</f>
        <v>0</v>
      </c>
      <c r="S1890" s="226">
        <v>0</v>
      </c>
      <c r="T1890" s="227">
        <f>S1890*H1890</f>
        <v>0</v>
      </c>
      <c r="U1890" s="38"/>
      <c r="V1890" s="38"/>
      <c r="W1890" s="38"/>
      <c r="X1890" s="38"/>
      <c r="Y1890" s="38"/>
      <c r="Z1890" s="38"/>
      <c r="AA1890" s="38"/>
      <c r="AB1890" s="38"/>
      <c r="AC1890" s="38"/>
      <c r="AD1890" s="38"/>
      <c r="AE1890" s="38"/>
      <c r="AR1890" s="228" t="s">
        <v>519</v>
      </c>
      <c r="AT1890" s="228" t="s">
        <v>1304</v>
      </c>
      <c r="AU1890" s="228" t="s">
        <v>86</v>
      </c>
      <c r="AY1890" s="17" t="s">
        <v>116</v>
      </c>
      <c r="BE1890" s="229">
        <f>IF(N1890="základní",J1890,0)</f>
        <v>0</v>
      </c>
      <c r="BF1890" s="229">
        <f>IF(N1890="snížená",J1890,0)</f>
        <v>0</v>
      </c>
      <c r="BG1890" s="229">
        <f>IF(N1890="zákl. přenesená",J1890,0)</f>
        <v>0</v>
      </c>
      <c r="BH1890" s="229">
        <f>IF(N1890="sníž. přenesená",J1890,0)</f>
        <v>0</v>
      </c>
      <c r="BI1890" s="229">
        <f>IF(N1890="nulová",J1890,0)</f>
        <v>0</v>
      </c>
      <c r="BJ1890" s="17" t="s">
        <v>81</v>
      </c>
      <c r="BK1890" s="229">
        <f>ROUND(I1890*H1890,2)</f>
        <v>0</v>
      </c>
      <c r="BL1890" s="17" t="s">
        <v>379</v>
      </c>
      <c r="BM1890" s="228" t="s">
        <v>2600</v>
      </c>
    </row>
    <row r="1891" s="13" customFormat="1">
      <c r="A1891" s="13"/>
      <c r="B1891" s="237"/>
      <c r="C1891" s="238"/>
      <c r="D1891" s="239" t="s">
        <v>196</v>
      </c>
      <c r="E1891" s="240" t="s">
        <v>1</v>
      </c>
      <c r="F1891" s="241" t="s">
        <v>2601</v>
      </c>
      <c r="G1891" s="238"/>
      <c r="H1891" s="242">
        <v>411.382</v>
      </c>
      <c r="I1891" s="243"/>
      <c r="J1891" s="238"/>
      <c r="K1891" s="238"/>
      <c r="L1891" s="244"/>
      <c r="M1891" s="245"/>
      <c r="N1891" s="246"/>
      <c r="O1891" s="246"/>
      <c r="P1891" s="246"/>
      <c r="Q1891" s="246"/>
      <c r="R1891" s="246"/>
      <c r="S1891" s="246"/>
      <c r="T1891" s="247"/>
      <c r="U1891" s="13"/>
      <c r="V1891" s="13"/>
      <c r="W1891" s="13"/>
      <c r="X1891" s="13"/>
      <c r="Y1891" s="13"/>
      <c r="Z1891" s="13"/>
      <c r="AA1891" s="13"/>
      <c r="AB1891" s="13"/>
      <c r="AC1891" s="13"/>
      <c r="AD1891" s="13"/>
      <c r="AE1891" s="13"/>
      <c r="AT1891" s="248" t="s">
        <v>196</v>
      </c>
      <c r="AU1891" s="248" t="s">
        <v>86</v>
      </c>
      <c r="AV1891" s="13" t="s">
        <v>86</v>
      </c>
      <c r="AW1891" s="13" t="s">
        <v>32</v>
      </c>
      <c r="AX1891" s="13" t="s">
        <v>81</v>
      </c>
      <c r="AY1891" s="248" t="s">
        <v>116</v>
      </c>
    </row>
    <row r="1892" s="2" customFormat="1" ht="14.4" customHeight="1">
      <c r="A1892" s="38"/>
      <c r="B1892" s="39"/>
      <c r="C1892" s="216" t="s">
        <v>2602</v>
      </c>
      <c r="D1892" s="216" t="s">
        <v>120</v>
      </c>
      <c r="E1892" s="217" t="s">
        <v>2603</v>
      </c>
      <c r="F1892" s="218" t="s">
        <v>2604</v>
      </c>
      <c r="G1892" s="219" t="s">
        <v>697</v>
      </c>
      <c r="H1892" s="220">
        <v>322.05799999999999</v>
      </c>
      <c r="I1892" s="221"/>
      <c r="J1892" s="222">
        <f>ROUND(I1892*H1892,2)</f>
        <v>0</v>
      </c>
      <c r="K1892" s="223"/>
      <c r="L1892" s="44"/>
      <c r="M1892" s="224" t="s">
        <v>1</v>
      </c>
      <c r="N1892" s="225" t="s">
        <v>41</v>
      </c>
      <c r="O1892" s="91"/>
      <c r="P1892" s="226">
        <f>O1892*H1892</f>
        <v>0</v>
      </c>
      <c r="Q1892" s="226">
        <v>1.0000000000000001E-05</v>
      </c>
      <c r="R1892" s="226">
        <f>Q1892*H1892</f>
        <v>0.0032205800000000002</v>
      </c>
      <c r="S1892" s="226">
        <v>0</v>
      </c>
      <c r="T1892" s="227">
        <f>S1892*H1892</f>
        <v>0</v>
      </c>
      <c r="U1892" s="38"/>
      <c r="V1892" s="38"/>
      <c r="W1892" s="38"/>
      <c r="X1892" s="38"/>
      <c r="Y1892" s="38"/>
      <c r="Z1892" s="38"/>
      <c r="AA1892" s="38"/>
      <c r="AB1892" s="38"/>
      <c r="AC1892" s="38"/>
      <c r="AD1892" s="38"/>
      <c r="AE1892" s="38"/>
      <c r="AR1892" s="228" t="s">
        <v>379</v>
      </c>
      <c r="AT1892" s="228" t="s">
        <v>120</v>
      </c>
      <c r="AU1892" s="228" t="s">
        <v>86</v>
      </c>
      <c r="AY1892" s="17" t="s">
        <v>116</v>
      </c>
      <c r="BE1892" s="229">
        <f>IF(N1892="základní",J1892,0)</f>
        <v>0</v>
      </c>
      <c r="BF1892" s="229">
        <f>IF(N1892="snížená",J1892,0)</f>
        <v>0</v>
      </c>
      <c r="BG1892" s="229">
        <f>IF(N1892="zákl. přenesená",J1892,0)</f>
        <v>0</v>
      </c>
      <c r="BH1892" s="229">
        <f>IF(N1892="sníž. přenesená",J1892,0)</f>
        <v>0</v>
      </c>
      <c r="BI1892" s="229">
        <f>IF(N1892="nulová",J1892,0)</f>
        <v>0</v>
      </c>
      <c r="BJ1892" s="17" t="s">
        <v>81</v>
      </c>
      <c r="BK1892" s="229">
        <f>ROUND(I1892*H1892,2)</f>
        <v>0</v>
      </c>
      <c r="BL1892" s="17" t="s">
        <v>379</v>
      </c>
      <c r="BM1892" s="228" t="s">
        <v>2605</v>
      </c>
    </row>
    <row r="1893" s="13" customFormat="1">
      <c r="A1893" s="13"/>
      <c r="B1893" s="237"/>
      <c r="C1893" s="238"/>
      <c r="D1893" s="239" t="s">
        <v>196</v>
      </c>
      <c r="E1893" s="240" t="s">
        <v>1</v>
      </c>
      <c r="F1893" s="241" t="s">
        <v>2606</v>
      </c>
      <c r="G1893" s="238"/>
      <c r="H1893" s="242">
        <v>31.649999999999999</v>
      </c>
      <c r="I1893" s="243"/>
      <c r="J1893" s="238"/>
      <c r="K1893" s="238"/>
      <c r="L1893" s="244"/>
      <c r="M1893" s="245"/>
      <c r="N1893" s="246"/>
      <c r="O1893" s="246"/>
      <c r="P1893" s="246"/>
      <c r="Q1893" s="246"/>
      <c r="R1893" s="246"/>
      <c r="S1893" s="246"/>
      <c r="T1893" s="247"/>
      <c r="U1893" s="13"/>
      <c r="V1893" s="13"/>
      <c r="W1893" s="13"/>
      <c r="X1893" s="13"/>
      <c r="Y1893" s="13"/>
      <c r="Z1893" s="13"/>
      <c r="AA1893" s="13"/>
      <c r="AB1893" s="13"/>
      <c r="AC1893" s="13"/>
      <c r="AD1893" s="13"/>
      <c r="AE1893" s="13"/>
      <c r="AT1893" s="248" t="s">
        <v>196</v>
      </c>
      <c r="AU1893" s="248" t="s">
        <v>86</v>
      </c>
      <c r="AV1893" s="13" t="s">
        <v>86</v>
      </c>
      <c r="AW1893" s="13" t="s">
        <v>32</v>
      </c>
      <c r="AX1893" s="13" t="s">
        <v>76</v>
      </c>
      <c r="AY1893" s="248" t="s">
        <v>116</v>
      </c>
    </row>
    <row r="1894" s="13" customFormat="1">
      <c r="A1894" s="13"/>
      <c r="B1894" s="237"/>
      <c r="C1894" s="238"/>
      <c r="D1894" s="239" t="s">
        <v>196</v>
      </c>
      <c r="E1894" s="240" t="s">
        <v>1</v>
      </c>
      <c r="F1894" s="241" t="s">
        <v>2607</v>
      </c>
      <c r="G1894" s="238"/>
      <c r="H1894" s="242">
        <v>-5.4000000000000004</v>
      </c>
      <c r="I1894" s="243"/>
      <c r="J1894" s="238"/>
      <c r="K1894" s="238"/>
      <c r="L1894" s="244"/>
      <c r="M1894" s="245"/>
      <c r="N1894" s="246"/>
      <c r="O1894" s="246"/>
      <c r="P1894" s="246"/>
      <c r="Q1894" s="246"/>
      <c r="R1894" s="246"/>
      <c r="S1894" s="246"/>
      <c r="T1894" s="247"/>
      <c r="U1894" s="13"/>
      <c r="V1894" s="13"/>
      <c r="W1894" s="13"/>
      <c r="X1894" s="13"/>
      <c r="Y1894" s="13"/>
      <c r="Z1894" s="13"/>
      <c r="AA1894" s="13"/>
      <c r="AB1894" s="13"/>
      <c r="AC1894" s="13"/>
      <c r="AD1894" s="13"/>
      <c r="AE1894" s="13"/>
      <c r="AT1894" s="248" t="s">
        <v>196</v>
      </c>
      <c r="AU1894" s="248" t="s">
        <v>86</v>
      </c>
      <c r="AV1894" s="13" t="s">
        <v>86</v>
      </c>
      <c r="AW1894" s="13" t="s">
        <v>32</v>
      </c>
      <c r="AX1894" s="13" t="s">
        <v>76</v>
      </c>
      <c r="AY1894" s="248" t="s">
        <v>116</v>
      </c>
    </row>
    <row r="1895" s="13" customFormat="1">
      <c r="A1895" s="13"/>
      <c r="B1895" s="237"/>
      <c r="C1895" s="238"/>
      <c r="D1895" s="239" t="s">
        <v>196</v>
      </c>
      <c r="E1895" s="240" t="s">
        <v>1</v>
      </c>
      <c r="F1895" s="241" t="s">
        <v>2608</v>
      </c>
      <c r="G1895" s="238"/>
      <c r="H1895" s="242">
        <v>1.5</v>
      </c>
      <c r="I1895" s="243"/>
      <c r="J1895" s="238"/>
      <c r="K1895" s="238"/>
      <c r="L1895" s="244"/>
      <c r="M1895" s="245"/>
      <c r="N1895" s="246"/>
      <c r="O1895" s="246"/>
      <c r="P1895" s="246"/>
      <c r="Q1895" s="246"/>
      <c r="R1895" s="246"/>
      <c r="S1895" s="246"/>
      <c r="T1895" s="247"/>
      <c r="U1895" s="13"/>
      <c r="V1895" s="13"/>
      <c r="W1895" s="13"/>
      <c r="X1895" s="13"/>
      <c r="Y1895" s="13"/>
      <c r="Z1895" s="13"/>
      <c r="AA1895" s="13"/>
      <c r="AB1895" s="13"/>
      <c r="AC1895" s="13"/>
      <c r="AD1895" s="13"/>
      <c r="AE1895" s="13"/>
      <c r="AT1895" s="248" t="s">
        <v>196</v>
      </c>
      <c r="AU1895" s="248" t="s">
        <v>86</v>
      </c>
      <c r="AV1895" s="13" t="s">
        <v>86</v>
      </c>
      <c r="AW1895" s="13" t="s">
        <v>32</v>
      </c>
      <c r="AX1895" s="13" t="s">
        <v>76</v>
      </c>
      <c r="AY1895" s="248" t="s">
        <v>116</v>
      </c>
    </row>
    <row r="1896" s="13" customFormat="1">
      <c r="A1896" s="13"/>
      <c r="B1896" s="237"/>
      <c r="C1896" s="238"/>
      <c r="D1896" s="239" t="s">
        <v>196</v>
      </c>
      <c r="E1896" s="240" t="s">
        <v>1</v>
      </c>
      <c r="F1896" s="241" t="s">
        <v>2609</v>
      </c>
      <c r="G1896" s="238"/>
      <c r="H1896" s="242">
        <v>11.859999999999999</v>
      </c>
      <c r="I1896" s="243"/>
      <c r="J1896" s="238"/>
      <c r="K1896" s="238"/>
      <c r="L1896" s="244"/>
      <c r="M1896" s="245"/>
      <c r="N1896" s="246"/>
      <c r="O1896" s="246"/>
      <c r="P1896" s="246"/>
      <c r="Q1896" s="246"/>
      <c r="R1896" s="246"/>
      <c r="S1896" s="246"/>
      <c r="T1896" s="247"/>
      <c r="U1896" s="13"/>
      <c r="V1896" s="13"/>
      <c r="W1896" s="13"/>
      <c r="X1896" s="13"/>
      <c r="Y1896" s="13"/>
      <c r="Z1896" s="13"/>
      <c r="AA1896" s="13"/>
      <c r="AB1896" s="13"/>
      <c r="AC1896" s="13"/>
      <c r="AD1896" s="13"/>
      <c r="AE1896" s="13"/>
      <c r="AT1896" s="248" t="s">
        <v>196</v>
      </c>
      <c r="AU1896" s="248" t="s">
        <v>86</v>
      </c>
      <c r="AV1896" s="13" t="s">
        <v>86</v>
      </c>
      <c r="AW1896" s="13" t="s">
        <v>32</v>
      </c>
      <c r="AX1896" s="13" t="s">
        <v>76</v>
      </c>
      <c r="AY1896" s="248" t="s">
        <v>116</v>
      </c>
    </row>
    <row r="1897" s="13" customFormat="1">
      <c r="A1897" s="13"/>
      <c r="B1897" s="237"/>
      <c r="C1897" s="238"/>
      <c r="D1897" s="239" t="s">
        <v>196</v>
      </c>
      <c r="E1897" s="240" t="s">
        <v>1</v>
      </c>
      <c r="F1897" s="241" t="s">
        <v>2610</v>
      </c>
      <c r="G1897" s="238"/>
      <c r="H1897" s="242">
        <v>-2.3999999999999999</v>
      </c>
      <c r="I1897" s="243"/>
      <c r="J1897" s="238"/>
      <c r="K1897" s="238"/>
      <c r="L1897" s="244"/>
      <c r="M1897" s="245"/>
      <c r="N1897" s="246"/>
      <c r="O1897" s="246"/>
      <c r="P1897" s="246"/>
      <c r="Q1897" s="246"/>
      <c r="R1897" s="246"/>
      <c r="S1897" s="246"/>
      <c r="T1897" s="247"/>
      <c r="U1897" s="13"/>
      <c r="V1897" s="13"/>
      <c r="W1897" s="13"/>
      <c r="X1897" s="13"/>
      <c r="Y1897" s="13"/>
      <c r="Z1897" s="13"/>
      <c r="AA1897" s="13"/>
      <c r="AB1897" s="13"/>
      <c r="AC1897" s="13"/>
      <c r="AD1897" s="13"/>
      <c r="AE1897" s="13"/>
      <c r="AT1897" s="248" t="s">
        <v>196</v>
      </c>
      <c r="AU1897" s="248" t="s">
        <v>86</v>
      </c>
      <c r="AV1897" s="13" t="s">
        <v>86</v>
      </c>
      <c r="AW1897" s="13" t="s">
        <v>32</v>
      </c>
      <c r="AX1897" s="13" t="s">
        <v>76</v>
      </c>
      <c r="AY1897" s="248" t="s">
        <v>116</v>
      </c>
    </row>
    <row r="1898" s="13" customFormat="1">
      <c r="A1898" s="13"/>
      <c r="B1898" s="237"/>
      <c r="C1898" s="238"/>
      <c r="D1898" s="239" t="s">
        <v>196</v>
      </c>
      <c r="E1898" s="240" t="s">
        <v>1</v>
      </c>
      <c r="F1898" s="241" t="s">
        <v>2611</v>
      </c>
      <c r="G1898" s="238"/>
      <c r="H1898" s="242">
        <v>12.060000000000001</v>
      </c>
      <c r="I1898" s="243"/>
      <c r="J1898" s="238"/>
      <c r="K1898" s="238"/>
      <c r="L1898" s="244"/>
      <c r="M1898" s="245"/>
      <c r="N1898" s="246"/>
      <c r="O1898" s="246"/>
      <c r="P1898" s="246"/>
      <c r="Q1898" s="246"/>
      <c r="R1898" s="246"/>
      <c r="S1898" s="246"/>
      <c r="T1898" s="247"/>
      <c r="U1898" s="13"/>
      <c r="V1898" s="13"/>
      <c r="W1898" s="13"/>
      <c r="X1898" s="13"/>
      <c r="Y1898" s="13"/>
      <c r="Z1898" s="13"/>
      <c r="AA1898" s="13"/>
      <c r="AB1898" s="13"/>
      <c r="AC1898" s="13"/>
      <c r="AD1898" s="13"/>
      <c r="AE1898" s="13"/>
      <c r="AT1898" s="248" t="s">
        <v>196</v>
      </c>
      <c r="AU1898" s="248" t="s">
        <v>86</v>
      </c>
      <c r="AV1898" s="13" t="s">
        <v>86</v>
      </c>
      <c r="AW1898" s="13" t="s">
        <v>32</v>
      </c>
      <c r="AX1898" s="13" t="s">
        <v>76</v>
      </c>
      <c r="AY1898" s="248" t="s">
        <v>116</v>
      </c>
    </row>
    <row r="1899" s="13" customFormat="1">
      <c r="A1899" s="13"/>
      <c r="B1899" s="237"/>
      <c r="C1899" s="238"/>
      <c r="D1899" s="239" t="s">
        <v>196</v>
      </c>
      <c r="E1899" s="240" t="s">
        <v>1</v>
      </c>
      <c r="F1899" s="241" t="s">
        <v>2612</v>
      </c>
      <c r="G1899" s="238"/>
      <c r="H1899" s="242">
        <v>-3.1000000000000001</v>
      </c>
      <c r="I1899" s="243"/>
      <c r="J1899" s="238"/>
      <c r="K1899" s="238"/>
      <c r="L1899" s="244"/>
      <c r="M1899" s="245"/>
      <c r="N1899" s="246"/>
      <c r="O1899" s="246"/>
      <c r="P1899" s="246"/>
      <c r="Q1899" s="246"/>
      <c r="R1899" s="246"/>
      <c r="S1899" s="246"/>
      <c r="T1899" s="247"/>
      <c r="U1899" s="13"/>
      <c r="V1899" s="13"/>
      <c r="W1899" s="13"/>
      <c r="X1899" s="13"/>
      <c r="Y1899" s="13"/>
      <c r="Z1899" s="13"/>
      <c r="AA1899" s="13"/>
      <c r="AB1899" s="13"/>
      <c r="AC1899" s="13"/>
      <c r="AD1899" s="13"/>
      <c r="AE1899" s="13"/>
      <c r="AT1899" s="248" t="s">
        <v>196</v>
      </c>
      <c r="AU1899" s="248" t="s">
        <v>86</v>
      </c>
      <c r="AV1899" s="13" t="s">
        <v>86</v>
      </c>
      <c r="AW1899" s="13" t="s">
        <v>32</v>
      </c>
      <c r="AX1899" s="13" t="s">
        <v>76</v>
      </c>
      <c r="AY1899" s="248" t="s">
        <v>116</v>
      </c>
    </row>
    <row r="1900" s="13" customFormat="1">
      <c r="A1900" s="13"/>
      <c r="B1900" s="237"/>
      <c r="C1900" s="238"/>
      <c r="D1900" s="239" t="s">
        <v>196</v>
      </c>
      <c r="E1900" s="240" t="s">
        <v>1</v>
      </c>
      <c r="F1900" s="241" t="s">
        <v>2613</v>
      </c>
      <c r="G1900" s="238"/>
      <c r="H1900" s="242">
        <v>0.628</v>
      </c>
      <c r="I1900" s="243"/>
      <c r="J1900" s="238"/>
      <c r="K1900" s="238"/>
      <c r="L1900" s="244"/>
      <c r="M1900" s="245"/>
      <c r="N1900" s="246"/>
      <c r="O1900" s="246"/>
      <c r="P1900" s="246"/>
      <c r="Q1900" s="246"/>
      <c r="R1900" s="246"/>
      <c r="S1900" s="246"/>
      <c r="T1900" s="247"/>
      <c r="U1900" s="13"/>
      <c r="V1900" s="13"/>
      <c r="W1900" s="13"/>
      <c r="X1900" s="13"/>
      <c r="Y1900" s="13"/>
      <c r="Z1900" s="13"/>
      <c r="AA1900" s="13"/>
      <c r="AB1900" s="13"/>
      <c r="AC1900" s="13"/>
      <c r="AD1900" s="13"/>
      <c r="AE1900" s="13"/>
      <c r="AT1900" s="248" t="s">
        <v>196</v>
      </c>
      <c r="AU1900" s="248" t="s">
        <v>86</v>
      </c>
      <c r="AV1900" s="13" t="s">
        <v>86</v>
      </c>
      <c r="AW1900" s="13" t="s">
        <v>32</v>
      </c>
      <c r="AX1900" s="13" t="s">
        <v>76</v>
      </c>
      <c r="AY1900" s="248" t="s">
        <v>116</v>
      </c>
    </row>
    <row r="1901" s="13" customFormat="1">
      <c r="A1901" s="13"/>
      <c r="B1901" s="237"/>
      <c r="C1901" s="238"/>
      <c r="D1901" s="239" t="s">
        <v>196</v>
      </c>
      <c r="E1901" s="240" t="s">
        <v>1</v>
      </c>
      <c r="F1901" s="241" t="s">
        <v>2614</v>
      </c>
      <c r="G1901" s="238"/>
      <c r="H1901" s="242">
        <v>10.41</v>
      </c>
      <c r="I1901" s="243"/>
      <c r="J1901" s="238"/>
      <c r="K1901" s="238"/>
      <c r="L1901" s="244"/>
      <c r="M1901" s="245"/>
      <c r="N1901" s="246"/>
      <c r="O1901" s="246"/>
      <c r="P1901" s="246"/>
      <c r="Q1901" s="246"/>
      <c r="R1901" s="246"/>
      <c r="S1901" s="246"/>
      <c r="T1901" s="247"/>
      <c r="U1901" s="13"/>
      <c r="V1901" s="13"/>
      <c r="W1901" s="13"/>
      <c r="X1901" s="13"/>
      <c r="Y1901" s="13"/>
      <c r="Z1901" s="13"/>
      <c r="AA1901" s="13"/>
      <c r="AB1901" s="13"/>
      <c r="AC1901" s="13"/>
      <c r="AD1901" s="13"/>
      <c r="AE1901" s="13"/>
      <c r="AT1901" s="248" t="s">
        <v>196</v>
      </c>
      <c r="AU1901" s="248" t="s">
        <v>86</v>
      </c>
      <c r="AV1901" s="13" t="s">
        <v>86</v>
      </c>
      <c r="AW1901" s="13" t="s">
        <v>32</v>
      </c>
      <c r="AX1901" s="13" t="s">
        <v>76</v>
      </c>
      <c r="AY1901" s="248" t="s">
        <v>116</v>
      </c>
    </row>
    <row r="1902" s="13" customFormat="1">
      <c r="A1902" s="13"/>
      <c r="B1902" s="237"/>
      <c r="C1902" s="238"/>
      <c r="D1902" s="239" t="s">
        <v>196</v>
      </c>
      <c r="E1902" s="240" t="s">
        <v>1</v>
      </c>
      <c r="F1902" s="241" t="s">
        <v>2615</v>
      </c>
      <c r="G1902" s="238"/>
      <c r="H1902" s="242">
        <v>-0.40000000000000002</v>
      </c>
      <c r="I1902" s="243"/>
      <c r="J1902" s="238"/>
      <c r="K1902" s="238"/>
      <c r="L1902" s="244"/>
      <c r="M1902" s="245"/>
      <c r="N1902" s="246"/>
      <c r="O1902" s="246"/>
      <c r="P1902" s="246"/>
      <c r="Q1902" s="246"/>
      <c r="R1902" s="246"/>
      <c r="S1902" s="246"/>
      <c r="T1902" s="247"/>
      <c r="U1902" s="13"/>
      <c r="V1902" s="13"/>
      <c r="W1902" s="13"/>
      <c r="X1902" s="13"/>
      <c r="Y1902" s="13"/>
      <c r="Z1902" s="13"/>
      <c r="AA1902" s="13"/>
      <c r="AB1902" s="13"/>
      <c r="AC1902" s="13"/>
      <c r="AD1902" s="13"/>
      <c r="AE1902" s="13"/>
      <c r="AT1902" s="248" t="s">
        <v>196</v>
      </c>
      <c r="AU1902" s="248" t="s">
        <v>86</v>
      </c>
      <c r="AV1902" s="13" t="s">
        <v>86</v>
      </c>
      <c r="AW1902" s="13" t="s">
        <v>32</v>
      </c>
      <c r="AX1902" s="13" t="s">
        <v>76</v>
      </c>
      <c r="AY1902" s="248" t="s">
        <v>116</v>
      </c>
    </row>
    <row r="1903" s="15" customFormat="1">
      <c r="A1903" s="15"/>
      <c r="B1903" s="260"/>
      <c r="C1903" s="261"/>
      <c r="D1903" s="239" t="s">
        <v>196</v>
      </c>
      <c r="E1903" s="262" t="s">
        <v>1</v>
      </c>
      <c r="F1903" s="263" t="s">
        <v>490</v>
      </c>
      <c r="G1903" s="261"/>
      <c r="H1903" s="264">
        <v>56.808</v>
      </c>
      <c r="I1903" s="265"/>
      <c r="J1903" s="261"/>
      <c r="K1903" s="261"/>
      <c r="L1903" s="266"/>
      <c r="M1903" s="267"/>
      <c r="N1903" s="268"/>
      <c r="O1903" s="268"/>
      <c r="P1903" s="268"/>
      <c r="Q1903" s="268"/>
      <c r="R1903" s="268"/>
      <c r="S1903" s="268"/>
      <c r="T1903" s="269"/>
      <c r="U1903" s="15"/>
      <c r="V1903" s="15"/>
      <c r="W1903" s="15"/>
      <c r="X1903" s="15"/>
      <c r="Y1903" s="15"/>
      <c r="Z1903" s="15"/>
      <c r="AA1903" s="15"/>
      <c r="AB1903" s="15"/>
      <c r="AC1903" s="15"/>
      <c r="AD1903" s="15"/>
      <c r="AE1903" s="15"/>
      <c r="AT1903" s="270" t="s">
        <v>196</v>
      </c>
      <c r="AU1903" s="270" t="s">
        <v>86</v>
      </c>
      <c r="AV1903" s="15" t="s">
        <v>119</v>
      </c>
      <c r="AW1903" s="15" t="s">
        <v>32</v>
      </c>
      <c r="AX1903" s="15" t="s">
        <v>76</v>
      </c>
      <c r="AY1903" s="270" t="s">
        <v>116</v>
      </c>
    </row>
    <row r="1904" s="13" customFormat="1">
      <c r="A1904" s="13"/>
      <c r="B1904" s="237"/>
      <c r="C1904" s="238"/>
      <c r="D1904" s="239" t="s">
        <v>196</v>
      </c>
      <c r="E1904" s="240" t="s">
        <v>1</v>
      </c>
      <c r="F1904" s="241" t="s">
        <v>2616</v>
      </c>
      <c r="G1904" s="238"/>
      <c r="H1904" s="242">
        <v>18</v>
      </c>
      <c r="I1904" s="243"/>
      <c r="J1904" s="238"/>
      <c r="K1904" s="238"/>
      <c r="L1904" s="244"/>
      <c r="M1904" s="245"/>
      <c r="N1904" s="246"/>
      <c r="O1904" s="246"/>
      <c r="P1904" s="246"/>
      <c r="Q1904" s="246"/>
      <c r="R1904" s="246"/>
      <c r="S1904" s="246"/>
      <c r="T1904" s="247"/>
      <c r="U1904" s="13"/>
      <c r="V1904" s="13"/>
      <c r="W1904" s="13"/>
      <c r="X1904" s="13"/>
      <c r="Y1904" s="13"/>
      <c r="Z1904" s="13"/>
      <c r="AA1904" s="13"/>
      <c r="AB1904" s="13"/>
      <c r="AC1904" s="13"/>
      <c r="AD1904" s="13"/>
      <c r="AE1904" s="13"/>
      <c r="AT1904" s="248" t="s">
        <v>196</v>
      </c>
      <c r="AU1904" s="248" t="s">
        <v>86</v>
      </c>
      <c r="AV1904" s="13" t="s">
        <v>86</v>
      </c>
      <c r="AW1904" s="13" t="s">
        <v>32</v>
      </c>
      <c r="AX1904" s="13" t="s">
        <v>76</v>
      </c>
      <c r="AY1904" s="248" t="s">
        <v>116</v>
      </c>
    </row>
    <row r="1905" s="13" customFormat="1">
      <c r="A1905" s="13"/>
      <c r="B1905" s="237"/>
      <c r="C1905" s="238"/>
      <c r="D1905" s="239" t="s">
        <v>196</v>
      </c>
      <c r="E1905" s="240" t="s">
        <v>1</v>
      </c>
      <c r="F1905" s="241" t="s">
        <v>2617</v>
      </c>
      <c r="G1905" s="238"/>
      <c r="H1905" s="242">
        <v>-4</v>
      </c>
      <c r="I1905" s="243"/>
      <c r="J1905" s="238"/>
      <c r="K1905" s="238"/>
      <c r="L1905" s="244"/>
      <c r="M1905" s="245"/>
      <c r="N1905" s="246"/>
      <c r="O1905" s="246"/>
      <c r="P1905" s="246"/>
      <c r="Q1905" s="246"/>
      <c r="R1905" s="246"/>
      <c r="S1905" s="246"/>
      <c r="T1905" s="247"/>
      <c r="U1905" s="13"/>
      <c r="V1905" s="13"/>
      <c r="W1905" s="13"/>
      <c r="X1905" s="13"/>
      <c r="Y1905" s="13"/>
      <c r="Z1905" s="13"/>
      <c r="AA1905" s="13"/>
      <c r="AB1905" s="13"/>
      <c r="AC1905" s="13"/>
      <c r="AD1905" s="13"/>
      <c r="AE1905" s="13"/>
      <c r="AT1905" s="248" t="s">
        <v>196</v>
      </c>
      <c r="AU1905" s="248" t="s">
        <v>86</v>
      </c>
      <c r="AV1905" s="13" t="s">
        <v>86</v>
      </c>
      <c r="AW1905" s="13" t="s">
        <v>32</v>
      </c>
      <c r="AX1905" s="13" t="s">
        <v>76</v>
      </c>
      <c r="AY1905" s="248" t="s">
        <v>116</v>
      </c>
    </row>
    <row r="1906" s="13" customFormat="1">
      <c r="A1906" s="13"/>
      <c r="B1906" s="237"/>
      <c r="C1906" s="238"/>
      <c r="D1906" s="239" t="s">
        <v>196</v>
      </c>
      <c r="E1906" s="240" t="s">
        <v>1</v>
      </c>
      <c r="F1906" s="241" t="s">
        <v>2618</v>
      </c>
      <c r="G1906" s="238"/>
      <c r="H1906" s="242">
        <v>23.379999999999999</v>
      </c>
      <c r="I1906" s="243"/>
      <c r="J1906" s="238"/>
      <c r="K1906" s="238"/>
      <c r="L1906" s="244"/>
      <c r="M1906" s="245"/>
      <c r="N1906" s="246"/>
      <c r="O1906" s="246"/>
      <c r="P1906" s="246"/>
      <c r="Q1906" s="246"/>
      <c r="R1906" s="246"/>
      <c r="S1906" s="246"/>
      <c r="T1906" s="247"/>
      <c r="U1906" s="13"/>
      <c r="V1906" s="13"/>
      <c r="W1906" s="13"/>
      <c r="X1906" s="13"/>
      <c r="Y1906" s="13"/>
      <c r="Z1906" s="13"/>
      <c r="AA1906" s="13"/>
      <c r="AB1906" s="13"/>
      <c r="AC1906" s="13"/>
      <c r="AD1906" s="13"/>
      <c r="AE1906" s="13"/>
      <c r="AT1906" s="248" t="s">
        <v>196</v>
      </c>
      <c r="AU1906" s="248" t="s">
        <v>86</v>
      </c>
      <c r="AV1906" s="13" t="s">
        <v>86</v>
      </c>
      <c r="AW1906" s="13" t="s">
        <v>32</v>
      </c>
      <c r="AX1906" s="13" t="s">
        <v>76</v>
      </c>
      <c r="AY1906" s="248" t="s">
        <v>116</v>
      </c>
    </row>
    <row r="1907" s="13" customFormat="1">
      <c r="A1907" s="13"/>
      <c r="B1907" s="237"/>
      <c r="C1907" s="238"/>
      <c r="D1907" s="239" t="s">
        <v>196</v>
      </c>
      <c r="E1907" s="240" t="s">
        <v>1</v>
      </c>
      <c r="F1907" s="241" t="s">
        <v>2619</v>
      </c>
      <c r="G1907" s="238"/>
      <c r="H1907" s="242">
        <v>-13.42</v>
      </c>
      <c r="I1907" s="243"/>
      <c r="J1907" s="238"/>
      <c r="K1907" s="238"/>
      <c r="L1907" s="244"/>
      <c r="M1907" s="245"/>
      <c r="N1907" s="246"/>
      <c r="O1907" s="246"/>
      <c r="P1907" s="246"/>
      <c r="Q1907" s="246"/>
      <c r="R1907" s="246"/>
      <c r="S1907" s="246"/>
      <c r="T1907" s="247"/>
      <c r="U1907" s="13"/>
      <c r="V1907" s="13"/>
      <c r="W1907" s="13"/>
      <c r="X1907" s="13"/>
      <c r="Y1907" s="13"/>
      <c r="Z1907" s="13"/>
      <c r="AA1907" s="13"/>
      <c r="AB1907" s="13"/>
      <c r="AC1907" s="13"/>
      <c r="AD1907" s="13"/>
      <c r="AE1907" s="13"/>
      <c r="AT1907" s="248" t="s">
        <v>196</v>
      </c>
      <c r="AU1907" s="248" t="s">
        <v>86</v>
      </c>
      <c r="AV1907" s="13" t="s">
        <v>86</v>
      </c>
      <c r="AW1907" s="13" t="s">
        <v>32</v>
      </c>
      <c r="AX1907" s="13" t="s">
        <v>76</v>
      </c>
      <c r="AY1907" s="248" t="s">
        <v>116</v>
      </c>
    </row>
    <row r="1908" s="13" customFormat="1">
      <c r="A1908" s="13"/>
      <c r="B1908" s="237"/>
      <c r="C1908" s="238"/>
      <c r="D1908" s="239" t="s">
        <v>196</v>
      </c>
      <c r="E1908" s="240" t="s">
        <v>1</v>
      </c>
      <c r="F1908" s="241" t="s">
        <v>2620</v>
      </c>
      <c r="G1908" s="238"/>
      <c r="H1908" s="242">
        <v>36.939999999999998</v>
      </c>
      <c r="I1908" s="243"/>
      <c r="J1908" s="238"/>
      <c r="K1908" s="238"/>
      <c r="L1908" s="244"/>
      <c r="M1908" s="245"/>
      <c r="N1908" s="246"/>
      <c r="O1908" s="246"/>
      <c r="P1908" s="246"/>
      <c r="Q1908" s="246"/>
      <c r="R1908" s="246"/>
      <c r="S1908" s="246"/>
      <c r="T1908" s="247"/>
      <c r="U1908" s="13"/>
      <c r="V1908" s="13"/>
      <c r="W1908" s="13"/>
      <c r="X1908" s="13"/>
      <c r="Y1908" s="13"/>
      <c r="Z1908" s="13"/>
      <c r="AA1908" s="13"/>
      <c r="AB1908" s="13"/>
      <c r="AC1908" s="13"/>
      <c r="AD1908" s="13"/>
      <c r="AE1908" s="13"/>
      <c r="AT1908" s="248" t="s">
        <v>196</v>
      </c>
      <c r="AU1908" s="248" t="s">
        <v>86</v>
      </c>
      <c r="AV1908" s="13" t="s">
        <v>86</v>
      </c>
      <c r="AW1908" s="13" t="s">
        <v>32</v>
      </c>
      <c r="AX1908" s="13" t="s">
        <v>76</v>
      </c>
      <c r="AY1908" s="248" t="s">
        <v>116</v>
      </c>
    </row>
    <row r="1909" s="13" customFormat="1">
      <c r="A1909" s="13"/>
      <c r="B1909" s="237"/>
      <c r="C1909" s="238"/>
      <c r="D1909" s="239" t="s">
        <v>196</v>
      </c>
      <c r="E1909" s="240" t="s">
        <v>1</v>
      </c>
      <c r="F1909" s="241" t="s">
        <v>2621</v>
      </c>
      <c r="G1909" s="238"/>
      <c r="H1909" s="242">
        <v>-1.6000000000000001</v>
      </c>
      <c r="I1909" s="243"/>
      <c r="J1909" s="238"/>
      <c r="K1909" s="238"/>
      <c r="L1909" s="244"/>
      <c r="M1909" s="245"/>
      <c r="N1909" s="246"/>
      <c r="O1909" s="246"/>
      <c r="P1909" s="246"/>
      <c r="Q1909" s="246"/>
      <c r="R1909" s="246"/>
      <c r="S1909" s="246"/>
      <c r="T1909" s="247"/>
      <c r="U1909" s="13"/>
      <c r="V1909" s="13"/>
      <c r="W1909" s="13"/>
      <c r="X1909" s="13"/>
      <c r="Y1909" s="13"/>
      <c r="Z1909" s="13"/>
      <c r="AA1909" s="13"/>
      <c r="AB1909" s="13"/>
      <c r="AC1909" s="13"/>
      <c r="AD1909" s="13"/>
      <c r="AE1909" s="13"/>
      <c r="AT1909" s="248" t="s">
        <v>196</v>
      </c>
      <c r="AU1909" s="248" t="s">
        <v>86</v>
      </c>
      <c r="AV1909" s="13" t="s">
        <v>86</v>
      </c>
      <c r="AW1909" s="13" t="s">
        <v>32</v>
      </c>
      <c r="AX1909" s="13" t="s">
        <v>76</v>
      </c>
      <c r="AY1909" s="248" t="s">
        <v>116</v>
      </c>
    </row>
    <row r="1910" s="13" customFormat="1">
      <c r="A1910" s="13"/>
      <c r="B1910" s="237"/>
      <c r="C1910" s="238"/>
      <c r="D1910" s="239" t="s">
        <v>196</v>
      </c>
      <c r="E1910" s="240" t="s">
        <v>1</v>
      </c>
      <c r="F1910" s="241" t="s">
        <v>2622</v>
      </c>
      <c r="G1910" s="238"/>
      <c r="H1910" s="242">
        <v>18</v>
      </c>
      <c r="I1910" s="243"/>
      <c r="J1910" s="238"/>
      <c r="K1910" s="238"/>
      <c r="L1910" s="244"/>
      <c r="M1910" s="245"/>
      <c r="N1910" s="246"/>
      <c r="O1910" s="246"/>
      <c r="P1910" s="246"/>
      <c r="Q1910" s="246"/>
      <c r="R1910" s="246"/>
      <c r="S1910" s="246"/>
      <c r="T1910" s="247"/>
      <c r="U1910" s="13"/>
      <c r="V1910" s="13"/>
      <c r="W1910" s="13"/>
      <c r="X1910" s="13"/>
      <c r="Y1910" s="13"/>
      <c r="Z1910" s="13"/>
      <c r="AA1910" s="13"/>
      <c r="AB1910" s="13"/>
      <c r="AC1910" s="13"/>
      <c r="AD1910" s="13"/>
      <c r="AE1910" s="13"/>
      <c r="AT1910" s="248" t="s">
        <v>196</v>
      </c>
      <c r="AU1910" s="248" t="s">
        <v>86</v>
      </c>
      <c r="AV1910" s="13" t="s">
        <v>86</v>
      </c>
      <c r="AW1910" s="13" t="s">
        <v>32</v>
      </c>
      <c r="AX1910" s="13" t="s">
        <v>76</v>
      </c>
      <c r="AY1910" s="248" t="s">
        <v>116</v>
      </c>
    </row>
    <row r="1911" s="13" customFormat="1">
      <c r="A1911" s="13"/>
      <c r="B1911" s="237"/>
      <c r="C1911" s="238"/>
      <c r="D1911" s="239" t="s">
        <v>196</v>
      </c>
      <c r="E1911" s="240" t="s">
        <v>1</v>
      </c>
      <c r="F1911" s="241" t="s">
        <v>2623</v>
      </c>
      <c r="G1911" s="238"/>
      <c r="H1911" s="242">
        <v>-4</v>
      </c>
      <c r="I1911" s="243"/>
      <c r="J1911" s="238"/>
      <c r="K1911" s="238"/>
      <c r="L1911" s="244"/>
      <c r="M1911" s="245"/>
      <c r="N1911" s="246"/>
      <c r="O1911" s="246"/>
      <c r="P1911" s="246"/>
      <c r="Q1911" s="246"/>
      <c r="R1911" s="246"/>
      <c r="S1911" s="246"/>
      <c r="T1911" s="247"/>
      <c r="U1911" s="13"/>
      <c r="V1911" s="13"/>
      <c r="W1911" s="13"/>
      <c r="X1911" s="13"/>
      <c r="Y1911" s="13"/>
      <c r="Z1911" s="13"/>
      <c r="AA1911" s="13"/>
      <c r="AB1911" s="13"/>
      <c r="AC1911" s="13"/>
      <c r="AD1911" s="13"/>
      <c r="AE1911" s="13"/>
      <c r="AT1911" s="248" t="s">
        <v>196</v>
      </c>
      <c r="AU1911" s="248" t="s">
        <v>86</v>
      </c>
      <c r="AV1911" s="13" t="s">
        <v>86</v>
      </c>
      <c r="AW1911" s="13" t="s">
        <v>32</v>
      </c>
      <c r="AX1911" s="13" t="s">
        <v>76</v>
      </c>
      <c r="AY1911" s="248" t="s">
        <v>116</v>
      </c>
    </row>
    <row r="1912" s="13" customFormat="1">
      <c r="A1912" s="13"/>
      <c r="B1912" s="237"/>
      <c r="C1912" s="238"/>
      <c r="D1912" s="239" t="s">
        <v>196</v>
      </c>
      <c r="E1912" s="240" t="s">
        <v>1</v>
      </c>
      <c r="F1912" s="241" t="s">
        <v>2624</v>
      </c>
      <c r="G1912" s="238"/>
      <c r="H1912" s="242">
        <v>47.039999999999999</v>
      </c>
      <c r="I1912" s="243"/>
      <c r="J1912" s="238"/>
      <c r="K1912" s="238"/>
      <c r="L1912" s="244"/>
      <c r="M1912" s="245"/>
      <c r="N1912" s="246"/>
      <c r="O1912" s="246"/>
      <c r="P1912" s="246"/>
      <c r="Q1912" s="246"/>
      <c r="R1912" s="246"/>
      <c r="S1912" s="246"/>
      <c r="T1912" s="247"/>
      <c r="U1912" s="13"/>
      <c r="V1912" s="13"/>
      <c r="W1912" s="13"/>
      <c r="X1912" s="13"/>
      <c r="Y1912" s="13"/>
      <c r="Z1912" s="13"/>
      <c r="AA1912" s="13"/>
      <c r="AB1912" s="13"/>
      <c r="AC1912" s="13"/>
      <c r="AD1912" s="13"/>
      <c r="AE1912" s="13"/>
      <c r="AT1912" s="248" t="s">
        <v>196</v>
      </c>
      <c r="AU1912" s="248" t="s">
        <v>86</v>
      </c>
      <c r="AV1912" s="13" t="s">
        <v>86</v>
      </c>
      <c r="AW1912" s="13" t="s">
        <v>32</v>
      </c>
      <c r="AX1912" s="13" t="s">
        <v>76</v>
      </c>
      <c r="AY1912" s="248" t="s">
        <v>116</v>
      </c>
    </row>
    <row r="1913" s="13" customFormat="1">
      <c r="A1913" s="13"/>
      <c r="B1913" s="237"/>
      <c r="C1913" s="238"/>
      <c r="D1913" s="239" t="s">
        <v>196</v>
      </c>
      <c r="E1913" s="240" t="s">
        <v>1</v>
      </c>
      <c r="F1913" s="241" t="s">
        <v>2625</v>
      </c>
      <c r="G1913" s="238"/>
      <c r="H1913" s="242">
        <v>-10.4</v>
      </c>
      <c r="I1913" s="243"/>
      <c r="J1913" s="238"/>
      <c r="K1913" s="238"/>
      <c r="L1913" s="244"/>
      <c r="M1913" s="245"/>
      <c r="N1913" s="246"/>
      <c r="O1913" s="246"/>
      <c r="P1913" s="246"/>
      <c r="Q1913" s="246"/>
      <c r="R1913" s="246"/>
      <c r="S1913" s="246"/>
      <c r="T1913" s="247"/>
      <c r="U1913" s="13"/>
      <c r="V1913" s="13"/>
      <c r="W1913" s="13"/>
      <c r="X1913" s="13"/>
      <c r="Y1913" s="13"/>
      <c r="Z1913" s="13"/>
      <c r="AA1913" s="13"/>
      <c r="AB1913" s="13"/>
      <c r="AC1913" s="13"/>
      <c r="AD1913" s="13"/>
      <c r="AE1913" s="13"/>
      <c r="AT1913" s="248" t="s">
        <v>196</v>
      </c>
      <c r="AU1913" s="248" t="s">
        <v>86</v>
      </c>
      <c r="AV1913" s="13" t="s">
        <v>86</v>
      </c>
      <c r="AW1913" s="13" t="s">
        <v>32</v>
      </c>
      <c r="AX1913" s="13" t="s">
        <v>76</v>
      </c>
      <c r="AY1913" s="248" t="s">
        <v>116</v>
      </c>
    </row>
    <row r="1914" s="15" customFormat="1">
      <c r="A1914" s="15"/>
      <c r="B1914" s="260"/>
      <c r="C1914" s="261"/>
      <c r="D1914" s="239" t="s">
        <v>196</v>
      </c>
      <c r="E1914" s="262" t="s">
        <v>1</v>
      </c>
      <c r="F1914" s="263" t="s">
        <v>498</v>
      </c>
      <c r="G1914" s="261"/>
      <c r="H1914" s="264">
        <v>109.94</v>
      </c>
      <c r="I1914" s="265"/>
      <c r="J1914" s="261"/>
      <c r="K1914" s="261"/>
      <c r="L1914" s="266"/>
      <c r="M1914" s="267"/>
      <c r="N1914" s="268"/>
      <c r="O1914" s="268"/>
      <c r="P1914" s="268"/>
      <c r="Q1914" s="268"/>
      <c r="R1914" s="268"/>
      <c r="S1914" s="268"/>
      <c r="T1914" s="269"/>
      <c r="U1914" s="15"/>
      <c r="V1914" s="15"/>
      <c r="W1914" s="15"/>
      <c r="X1914" s="15"/>
      <c r="Y1914" s="15"/>
      <c r="Z1914" s="15"/>
      <c r="AA1914" s="15"/>
      <c r="AB1914" s="15"/>
      <c r="AC1914" s="15"/>
      <c r="AD1914" s="15"/>
      <c r="AE1914" s="15"/>
      <c r="AT1914" s="270" t="s">
        <v>196</v>
      </c>
      <c r="AU1914" s="270" t="s">
        <v>86</v>
      </c>
      <c r="AV1914" s="15" t="s">
        <v>119</v>
      </c>
      <c r="AW1914" s="15" t="s">
        <v>32</v>
      </c>
      <c r="AX1914" s="15" t="s">
        <v>76</v>
      </c>
      <c r="AY1914" s="270" t="s">
        <v>116</v>
      </c>
    </row>
    <row r="1915" s="13" customFormat="1">
      <c r="A1915" s="13"/>
      <c r="B1915" s="237"/>
      <c r="C1915" s="238"/>
      <c r="D1915" s="239" t="s">
        <v>196</v>
      </c>
      <c r="E1915" s="240" t="s">
        <v>1</v>
      </c>
      <c r="F1915" s="241" t="s">
        <v>2626</v>
      </c>
      <c r="G1915" s="238"/>
      <c r="H1915" s="242">
        <v>18</v>
      </c>
      <c r="I1915" s="243"/>
      <c r="J1915" s="238"/>
      <c r="K1915" s="238"/>
      <c r="L1915" s="244"/>
      <c r="M1915" s="245"/>
      <c r="N1915" s="246"/>
      <c r="O1915" s="246"/>
      <c r="P1915" s="246"/>
      <c r="Q1915" s="246"/>
      <c r="R1915" s="246"/>
      <c r="S1915" s="246"/>
      <c r="T1915" s="247"/>
      <c r="U1915" s="13"/>
      <c r="V1915" s="13"/>
      <c r="W1915" s="13"/>
      <c r="X1915" s="13"/>
      <c r="Y1915" s="13"/>
      <c r="Z1915" s="13"/>
      <c r="AA1915" s="13"/>
      <c r="AB1915" s="13"/>
      <c r="AC1915" s="13"/>
      <c r="AD1915" s="13"/>
      <c r="AE1915" s="13"/>
      <c r="AT1915" s="248" t="s">
        <v>196</v>
      </c>
      <c r="AU1915" s="248" t="s">
        <v>86</v>
      </c>
      <c r="AV1915" s="13" t="s">
        <v>86</v>
      </c>
      <c r="AW1915" s="13" t="s">
        <v>32</v>
      </c>
      <c r="AX1915" s="13" t="s">
        <v>76</v>
      </c>
      <c r="AY1915" s="248" t="s">
        <v>116</v>
      </c>
    </row>
    <row r="1916" s="13" customFormat="1">
      <c r="A1916" s="13"/>
      <c r="B1916" s="237"/>
      <c r="C1916" s="238"/>
      <c r="D1916" s="239" t="s">
        <v>196</v>
      </c>
      <c r="E1916" s="240" t="s">
        <v>1</v>
      </c>
      <c r="F1916" s="241" t="s">
        <v>2617</v>
      </c>
      <c r="G1916" s="238"/>
      <c r="H1916" s="242">
        <v>-4</v>
      </c>
      <c r="I1916" s="243"/>
      <c r="J1916" s="238"/>
      <c r="K1916" s="238"/>
      <c r="L1916" s="244"/>
      <c r="M1916" s="245"/>
      <c r="N1916" s="246"/>
      <c r="O1916" s="246"/>
      <c r="P1916" s="246"/>
      <c r="Q1916" s="246"/>
      <c r="R1916" s="246"/>
      <c r="S1916" s="246"/>
      <c r="T1916" s="247"/>
      <c r="U1916" s="13"/>
      <c r="V1916" s="13"/>
      <c r="W1916" s="13"/>
      <c r="X1916" s="13"/>
      <c r="Y1916" s="13"/>
      <c r="Z1916" s="13"/>
      <c r="AA1916" s="13"/>
      <c r="AB1916" s="13"/>
      <c r="AC1916" s="13"/>
      <c r="AD1916" s="13"/>
      <c r="AE1916" s="13"/>
      <c r="AT1916" s="248" t="s">
        <v>196</v>
      </c>
      <c r="AU1916" s="248" t="s">
        <v>86</v>
      </c>
      <c r="AV1916" s="13" t="s">
        <v>86</v>
      </c>
      <c r="AW1916" s="13" t="s">
        <v>32</v>
      </c>
      <c r="AX1916" s="13" t="s">
        <v>76</v>
      </c>
      <c r="AY1916" s="248" t="s">
        <v>116</v>
      </c>
    </row>
    <row r="1917" s="13" customFormat="1">
      <c r="A1917" s="13"/>
      <c r="B1917" s="237"/>
      <c r="C1917" s="238"/>
      <c r="D1917" s="239" t="s">
        <v>196</v>
      </c>
      <c r="E1917" s="240" t="s">
        <v>1</v>
      </c>
      <c r="F1917" s="241" t="s">
        <v>2627</v>
      </c>
      <c r="G1917" s="238"/>
      <c r="H1917" s="242">
        <v>23.379999999999999</v>
      </c>
      <c r="I1917" s="243"/>
      <c r="J1917" s="238"/>
      <c r="K1917" s="238"/>
      <c r="L1917" s="244"/>
      <c r="M1917" s="245"/>
      <c r="N1917" s="246"/>
      <c r="O1917" s="246"/>
      <c r="P1917" s="246"/>
      <c r="Q1917" s="246"/>
      <c r="R1917" s="246"/>
      <c r="S1917" s="246"/>
      <c r="T1917" s="247"/>
      <c r="U1917" s="13"/>
      <c r="V1917" s="13"/>
      <c r="W1917" s="13"/>
      <c r="X1917" s="13"/>
      <c r="Y1917" s="13"/>
      <c r="Z1917" s="13"/>
      <c r="AA1917" s="13"/>
      <c r="AB1917" s="13"/>
      <c r="AC1917" s="13"/>
      <c r="AD1917" s="13"/>
      <c r="AE1917" s="13"/>
      <c r="AT1917" s="248" t="s">
        <v>196</v>
      </c>
      <c r="AU1917" s="248" t="s">
        <v>86</v>
      </c>
      <c r="AV1917" s="13" t="s">
        <v>86</v>
      </c>
      <c r="AW1917" s="13" t="s">
        <v>32</v>
      </c>
      <c r="AX1917" s="13" t="s">
        <v>76</v>
      </c>
      <c r="AY1917" s="248" t="s">
        <v>116</v>
      </c>
    </row>
    <row r="1918" s="13" customFormat="1">
      <c r="A1918" s="13"/>
      <c r="B1918" s="237"/>
      <c r="C1918" s="238"/>
      <c r="D1918" s="239" t="s">
        <v>196</v>
      </c>
      <c r="E1918" s="240" t="s">
        <v>1</v>
      </c>
      <c r="F1918" s="241" t="s">
        <v>2619</v>
      </c>
      <c r="G1918" s="238"/>
      <c r="H1918" s="242">
        <v>-13.42</v>
      </c>
      <c r="I1918" s="243"/>
      <c r="J1918" s="238"/>
      <c r="K1918" s="238"/>
      <c r="L1918" s="244"/>
      <c r="M1918" s="245"/>
      <c r="N1918" s="246"/>
      <c r="O1918" s="246"/>
      <c r="P1918" s="246"/>
      <c r="Q1918" s="246"/>
      <c r="R1918" s="246"/>
      <c r="S1918" s="246"/>
      <c r="T1918" s="247"/>
      <c r="U1918" s="13"/>
      <c r="V1918" s="13"/>
      <c r="W1918" s="13"/>
      <c r="X1918" s="13"/>
      <c r="Y1918" s="13"/>
      <c r="Z1918" s="13"/>
      <c r="AA1918" s="13"/>
      <c r="AB1918" s="13"/>
      <c r="AC1918" s="13"/>
      <c r="AD1918" s="13"/>
      <c r="AE1918" s="13"/>
      <c r="AT1918" s="248" t="s">
        <v>196</v>
      </c>
      <c r="AU1918" s="248" t="s">
        <v>86</v>
      </c>
      <c r="AV1918" s="13" t="s">
        <v>86</v>
      </c>
      <c r="AW1918" s="13" t="s">
        <v>32</v>
      </c>
      <c r="AX1918" s="13" t="s">
        <v>76</v>
      </c>
      <c r="AY1918" s="248" t="s">
        <v>116</v>
      </c>
    </row>
    <row r="1919" s="13" customFormat="1">
      <c r="A1919" s="13"/>
      <c r="B1919" s="237"/>
      <c r="C1919" s="238"/>
      <c r="D1919" s="239" t="s">
        <v>196</v>
      </c>
      <c r="E1919" s="240" t="s">
        <v>1</v>
      </c>
      <c r="F1919" s="241" t="s">
        <v>2628</v>
      </c>
      <c r="G1919" s="238"/>
      <c r="H1919" s="242">
        <v>36.939999999999998</v>
      </c>
      <c r="I1919" s="243"/>
      <c r="J1919" s="238"/>
      <c r="K1919" s="238"/>
      <c r="L1919" s="244"/>
      <c r="M1919" s="245"/>
      <c r="N1919" s="246"/>
      <c r="O1919" s="246"/>
      <c r="P1919" s="246"/>
      <c r="Q1919" s="246"/>
      <c r="R1919" s="246"/>
      <c r="S1919" s="246"/>
      <c r="T1919" s="247"/>
      <c r="U1919" s="13"/>
      <c r="V1919" s="13"/>
      <c r="W1919" s="13"/>
      <c r="X1919" s="13"/>
      <c r="Y1919" s="13"/>
      <c r="Z1919" s="13"/>
      <c r="AA1919" s="13"/>
      <c r="AB1919" s="13"/>
      <c r="AC1919" s="13"/>
      <c r="AD1919" s="13"/>
      <c r="AE1919" s="13"/>
      <c r="AT1919" s="248" t="s">
        <v>196</v>
      </c>
      <c r="AU1919" s="248" t="s">
        <v>86</v>
      </c>
      <c r="AV1919" s="13" t="s">
        <v>86</v>
      </c>
      <c r="AW1919" s="13" t="s">
        <v>32</v>
      </c>
      <c r="AX1919" s="13" t="s">
        <v>76</v>
      </c>
      <c r="AY1919" s="248" t="s">
        <v>116</v>
      </c>
    </row>
    <row r="1920" s="13" customFormat="1">
      <c r="A1920" s="13"/>
      <c r="B1920" s="237"/>
      <c r="C1920" s="238"/>
      <c r="D1920" s="239" t="s">
        <v>196</v>
      </c>
      <c r="E1920" s="240" t="s">
        <v>1</v>
      </c>
      <c r="F1920" s="241" t="s">
        <v>2621</v>
      </c>
      <c r="G1920" s="238"/>
      <c r="H1920" s="242">
        <v>-1.6000000000000001</v>
      </c>
      <c r="I1920" s="243"/>
      <c r="J1920" s="238"/>
      <c r="K1920" s="238"/>
      <c r="L1920" s="244"/>
      <c r="M1920" s="245"/>
      <c r="N1920" s="246"/>
      <c r="O1920" s="246"/>
      <c r="P1920" s="246"/>
      <c r="Q1920" s="246"/>
      <c r="R1920" s="246"/>
      <c r="S1920" s="246"/>
      <c r="T1920" s="247"/>
      <c r="U1920" s="13"/>
      <c r="V1920" s="13"/>
      <c r="W1920" s="13"/>
      <c r="X1920" s="13"/>
      <c r="Y1920" s="13"/>
      <c r="Z1920" s="13"/>
      <c r="AA1920" s="13"/>
      <c r="AB1920" s="13"/>
      <c r="AC1920" s="13"/>
      <c r="AD1920" s="13"/>
      <c r="AE1920" s="13"/>
      <c r="AT1920" s="248" t="s">
        <v>196</v>
      </c>
      <c r="AU1920" s="248" t="s">
        <v>86</v>
      </c>
      <c r="AV1920" s="13" t="s">
        <v>86</v>
      </c>
      <c r="AW1920" s="13" t="s">
        <v>32</v>
      </c>
      <c r="AX1920" s="13" t="s">
        <v>76</v>
      </c>
      <c r="AY1920" s="248" t="s">
        <v>116</v>
      </c>
    </row>
    <row r="1921" s="13" customFormat="1">
      <c r="A1921" s="13"/>
      <c r="B1921" s="237"/>
      <c r="C1921" s="238"/>
      <c r="D1921" s="239" t="s">
        <v>196</v>
      </c>
      <c r="E1921" s="240" t="s">
        <v>1</v>
      </c>
      <c r="F1921" s="241" t="s">
        <v>2629</v>
      </c>
      <c r="G1921" s="238"/>
      <c r="H1921" s="242">
        <v>18</v>
      </c>
      <c r="I1921" s="243"/>
      <c r="J1921" s="238"/>
      <c r="K1921" s="238"/>
      <c r="L1921" s="244"/>
      <c r="M1921" s="245"/>
      <c r="N1921" s="246"/>
      <c r="O1921" s="246"/>
      <c r="P1921" s="246"/>
      <c r="Q1921" s="246"/>
      <c r="R1921" s="246"/>
      <c r="S1921" s="246"/>
      <c r="T1921" s="247"/>
      <c r="U1921" s="13"/>
      <c r="V1921" s="13"/>
      <c r="W1921" s="13"/>
      <c r="X1921" s="13"/>
      <c r="Y1921" s="13"/>
      <c r="Z1921" s="13"/>
      <c r="AA1921" s="13"/>
      <c r="AB1921" s="13"/>
      <c r="AC1921" s="13"/>
      <c r="AD1921" s="13"/>
      <c r="AE1921" s="13"/>
      <c r="AT1921" s="248" t="s">
        <v>196</v>
      </c>
      <c r="AU1921" s="248" t="s">
        <v>86</v>
      </c>
      <c r="AV1921" s="13" t="s">
        <v>86</v>
      </c>
      <c r="AW1921" s="13" t="s">
        <v>32</v>
      </c>
      <c r="AX1921" s="13" t="s">
        <v>76</v>
      </c>
      <c r="AY1921" s="248" t="s">
        <v>116</v>
      </c>
    </row>
    <row r="1922" s="13" customFormat="1">
      <c r="A1922" s="13"/>
      <c r="B1922" s="237"/>
      <c r="C1922" s="238"/>
      <c r="D1922" s="239" t="s">
        <v>196</v>
      </c>
      <c r="E1922" s="240" t="s">
        <v>1</v>
      </c>
      <c r="F1922" s="241" t="s">
        <v>2623</v>
      </c>
      <c r="G1922" s="238"/>
      <c r="H1922" s="242">
        <v>-4</v>
      </c>
      <c r="I1922" s="243"/>
      <c r="J1922" s="238"/>
      <c r="K1922" s="238"/>
      <c r="L1922" s="244"/>
      <c r="M1922" s="245"/>
      <c r="N1922" s="246"/>
      <c r="O1922" s="246"/>
      <c r="P1922" s="246"/>
      <c r="Q1922" s="246"/>
      <c r="R1922" s="246"/>
      <c r="S1922" s="246"/>
      <c r="T1922" s="247"/>
      <c r="U1922" s="13"/>
      <c r="V1922" s="13"/>
      <c r="W1922" s="13"/>
      <c r="X1922" s="13"/>
      <c r="Y1922" s="13"/>
      <c r="Z1922" s="13"/>
      <c r="AA1922" s="13"/>
      <c r="AB1922" s="13"/>
      <c r="AC1922" s="13"/>
      <c r="AD1922" s="13"/>
      <c r="AE1922" s="13"/>
      <c r="AT1922" s="248" t="s">
        <v>196</v>
      </c>
      <c r="AU1922" s="248" t="s">
        <v>86</v>
      </c>
      <c r="AV1922" s="13" t="s">
        <v>86</v>
      </c>
      <c r="AW1922" s="13" t="s">
        <v>32</v>
      </c>
      <c r="AX1922" s="13" t="s">
        <v>76</v>
      </c>
      <c r="AY1922" s="248" t="s">
        <v>116</v>
      </c>
    </row>
    <row r="1923" s="13" customFormat="1">
      <c r="A1923" s="13"/>
      <c r="B1923" s="237"/>
      <c r="C1923" s="238"/>
      <c r="D1923" s="239" t="s">
        <v>196</v>
      </c>
      <c r="E1923" s="240" t="s">
        <v>1</v>
      </c>
      <c r="F1923" s="241" t="s">
        <v>2630</v>
      </c>
      <c r="G1923" s="238"/>
      <c r="H1923" s="242">
        <v>47.039999999999999</v>
      </c>
      <c r="I1923" s="243"/>
      <c r="J1923" s="238"/>
      <c r="K1923" s="238"/>
      <c r="L1923" s="244"/>
      <c r="M1923" s="245"/>
      <c r="N1923" s="246"/>
      <c r="O1923" s="246"/>
      <c r="P1923" s="246"/>
      <c r="Q1923" s="246"/>
      <c r="R1923" s="246"/>
      <c r="S1923" s="246"/>
      <c r="T1923" s="247"/>
      <c r="U1923" s="13"/>
      <c r="V1923" s="13"/>
      <c r="W1923" s="13"/>
      <c r="X1923" s="13"/>
      <c r="Y1923" s="13"/>
      <c r="Z1923" s="13"/>
      <c r="AA1923" s="13"/>
      <c r="AB1923" s="13"/>
      <c r="AC1923" s="13"/>
      <c r="AD1923" s="13"/>
      <c r="AE1923" s="13"/>
      <c r="AT1923" s="248" t="s">
        <v>196</v>
      </c>
      <c r="AU1923" s="248" t="s">
        <v>86</v>
      </c>
      <c r="AV1923" s="13" t="s">
        <v>86</v>
      </c>
      <c r="AW1923" s="13" t="s">
        <v>32</v>
      </c>
      <c r="AX1923" s="13" t="s">
        <v>76</v>
      </c>
      <c r="AY1923" s="248" t="s">
        <v>116</v>
      </c>
    </row>
    <row r="1924" s="13" customFormat="1">
      <c r="A1924" s="13"/>
      <c r="B1924" s="237"/>
      <c r="C1924" s="238"/>
      <c r="D1924" s="239" t="s">
        <v>196</v>
      </c>
      <c r="E1924" s="240" t="s">
        <v>1</v>
      </c>
      <c r="F1924" s="241" t="s">
        <v>2625</v>
      </c>
      <c r="G1924" s="238"/>
      <c r="H1924" s="242">
        <v>-10.4</v>
      </c>
      <c r="I1924" s="243"/>
      <c r="J1924" s="238"/>
      <c r="K1924" s="238"/>
      <c r="L1924" s="244"/>
      <c r="M1924" s="245"/>
      <c r="N1924" s="246"/>
      <c r="O1924" s="246"/>
      <c r="P1924" s="246"/>
      <c r="Q1924" s="246"/>
      <c r="R1924" s="246"/>
      <c r="S1924" s="246"/>
      <c r="T1924" s="247"/>
      <c r="U1924" s="13"/>
      <c r="V1924" s="13"/>
      <c r="W1924" s="13"/>
      <c r="X1924" s="13"/>
      <c r="Y1924" s="13"/>
      <c r="Z1924" s="13"/>
      <c r="AA1924" s="13"/>
      <c r="AB1924" s="13"/>
      <c r="AC1924" s="13"/>
      <c r="AD1924" s="13"/>
      <c r="AE1924" s="13"/>
      <c r="AT1924" s="248" t="s">
        <v>196</v>
      </c>
      <c r="AU1924" s="248" t="s">
        <v>86</v>
      </c>
      <c r="AV1924" s="13" t="s">
        <v>86</v>
      </c>
      <c r="AW1924" s="13" t="s">
        <v>32</v>
      </c>
      <c r="AX1924" s="13" t="s">
        <v>76</v>
      </c>
      <c r="AY1924" s="248" t="s">
        <v>116</v>
      </c>
    </row>
    <row r="1925" s="15" customFormat="1">
      <c r="A1925" s="15"/>
      <c r="B1925" s="260"/>
      <c r="C1925" s="261"/>
      <c r="D1925" s="239" t="s">
        <v>196</v>
      </c>
      <c r="E1925" s="262" t="s">
        <v>1</v>
      </c>
      <c r="F1925" s="263" t="s">
        <v>504</v>
      </c>
      <c r="G1925" s="261"/>
      <c r="H1925" s="264">
        <v>109.94</v>
      </c>
      <c r="I1925" s="265"/>
      <c r="J1925" s="261"/>
      <c r="K1925" s="261"/>
      <c r="L1925" s="266"/>
      <c r="M1925" s="267"/>
      <c r="N1925" s="268"/>
      <c r="O1925" s="268"/>
      <c r="P1925" s="268"/>
      <c r="Q1925" s="268"/>
      <c r="R1925" s="268"/>
      <c r="S1925" s="268"/>
      <c r="T1925" s="269"/>
      <c r="U1925" s="15"/>
      <c r="V1925" s="15"/>
      <c r="W1925" s="15"/>
      <c r="X1925" s="15"/>
      <c r="Y1925" s="15"/>
      <c r="Z1925" s="15"/>
      <c r="AA1925" s="15"/>
      <c r="AB1925" s="15"/>
      <c r="AC1925" s="15"/>
      <c r="AD1925" s="15"/>
      <c r="AE1925" s="15"/>
      <c r="AT1925" s="270" t="s">
        <v>196</v>
      </c>
      <c r="AU1925" s="270" t="s">
        <v>86</v>
      </c>
      <c r="AV1925" s="15" t="s">
        <v>119</v>
      </c>
      <c r="AW1925" s="15" t="s">
        <v>32</v>
      </c>
      <c r="AX1925" s="15" t="s">
        <v>76</v>
      </c>
      <c r="AY1925" s="270" t="s">
        <v>116</v>
      </c>
    </row>
    <row r="1926" s="13" customFormat="1">
      <c r="A1926" s="13"/>
      <c r="B1926" s="237"/>
      <c r="C1926" s="238"/>
      <c r="D1926" s="239" t="s">
        <v>196</v>
      </c>
      <c r="E1926" s="240" t="s">
        <v>1</v>
      </c>
      <c r="F1926" s="241" t="s">
        <v>2631</v>
      </c>
      <c r="G1926" s="238"/>
      <c r="H1926" s="242">
        <v>8.1099999999999994</v>
      </c>
      <c r="I1926" s="243"/>
      <c r="J1926" s="238"/>
      <c r="K1926" s="238"/>
      <c r="L1926" s="244"/>
      <c r="M1926" s="245"/>
      <c r="N1926" s="246"/>
      <c r="O1926" s="246"/>
      <c r="P1926" s="246"/>
      <c r="Q1926" s="246"/>
      <c r="R1926" s="246"/>
      <c r="S1926" s="246"/>
      <c r="T1926" s="247"/>
      <c r="U1926" s="13"/>
      <c r="V1926" s="13"/>
      <c r="W1926" s="13"/>
      <c r="X1926" s="13"/>
      <c r="Y1926" s="13"/>
      <c r="Z1926" s="13"/>
      <c r="AA1926" s="13"/>
      <c r="AB1926" s="13"/>
      <c r="AC1926" s="13"/>
      <c r="AD1926" s="13"/>
      <c r="AE1926" s="13"/>
      <c r="AT1926" s="248" t="s">
        <v>196</v>
      </c>
      <c r="AU1926" s="248" t="s">
        <v>86</v>
      </c>
      <c r="AV1926" s="13" t="s">
        <v>86</v>
      </c>
      <c r="AW1926" s="13" t="s">
        <v>32</v>
      </c>
      <c r="AX1926" s="13" t="s">
        <v>76</v>
      </c>
      <c r="AY1926" s="248" t="s">
        <v>116</v>
      </c>
    </row>
    <row r="1927" s="13" customFormat="1">
      <c r="A1927" s="13"/>
      <c r="B1927" s="237"/>
      <c r="C1927" s="238"/>
      <c r="D1927" s="239" t="s">
        <v>196</v>
      </c>
      <c r="E1927" s="240" t="s">
        <v>1</v>
      </c>
      <c r="F1927" s="241" t="s">
        <v>2632</v>
      </c>
      <c r="G1927" s="238"/>
      <c r="H1927" s="242">
        <v>-2</v>
      </c>
      <c r="I1927" s="243"/>
      <c r="J1927" s="238"/>
      <c r="K1927" s="238"/>
      <c r="L1927" s="244"/>
      <c r="M1927" s="245"/>
      <c r="N1927" s="246"/>
      <c r="O1927" s="246"/>
      <c r="P1927" s="246"/>
      <c r="Q1927" s="246"/>
      <c r="R1927" s="246"/>
      <c r="S1927" s="246"/>
      <c r="T1927" s="247"/>
      <c r="U1927" s="13"/>
      <c r="V1927" s="13"/>
      <c r="W1927" s="13"/>
      <c r="X1927" s="13"/>
      <c r="Y1927" s="13"/>
      <c r="Z1927" s="13"/>
      <c r="AA1927" s="13"/>
      <c r="AB1927" s="13"/>
      <c r="AC1927" s="13"/>
      <c r="AD1927" s="13"/>
      <c r="AE1927" s="13"/>
      <c r="AT1927" s="248" t="s">
        <v>196</v>
      </c>
      <c r="AU1927" s="248" t="s">
        <v>86</v>
      </c>
      <c r="AV1927" s="13" t="s">
        <v>86</v>
      </c>
      <c r="AW1927" s="13" t="s">
        <v>32</v>
      </c>
      <c r="AX1927" s="13" t="s">
        <v>76</v>
      </c>
      <c r="AY1927" s="248" t="s">
        <v>116</v>
      </c>
    </row>
    <row r="1928" s="13" customFormat="1">
      <c r="A1928" s="13"/>
      <c r="B1928" s="237"/>
      <c r="C1928" s="238"/>
      <c r="D1928" s="239" t="s">
        <v>196</v>
      </c>
      <c r="E1928" s="240" t="s">
        <v>1</v>
      </c>
      <c r="F1928" s="241" t="s">
        <v>2633</v>
      </c>
      <c r="G1928" s="238"/>
      <c r="H1928" s="242">
        <v>21.25</v>
      </c>
      <c r="I1928" s="243"/>
      <c r="J1928" s="238"/>
      <c r="K1928" s="238"/>
      <c r="L1928" s="244"/>
      <c r="M1928" s="245"/>
      <c r="N1928" s="246"/>
      <c r="O1928" s="246"/>
      <c r="P1928" s="246"/>
      <c r="Q1928" s="246"/>
      <c r="R1928" s="246"/>
      <c r="S1928" s="246"/>
      <c r="T1928" s="247"/>
      <c r="U1928" s="13"/>
      <c r="V1928" s="13"/>
      <c r="W1928" s="13"/>
      <c r="X1928" s="13"/>
      <c r="Y1928" s="13"/>
      <c r="Z1928" s="13"/>
      <c r="AA1928" s="13"/>
      <c r="AB1928" s="13"/>
      <c r="AC1928" s="13"/>
      <c r="AD1928" s="13"/>
      <c r="AE1928" s="13"/>
      <c r="AT1928" s="248" t="s">
        <v>196</v>
      </c>
      <c r="AU1928" s="248" t="s">
        <v>86</v>
      </c>
      <c r="AV1928" s="13" t="s">
        <v>86</v>
      </c>
      <c r="AW1928" s="13" t="s">
        <v>32</v>
      </c>
      <c r="AX1928" s="13" t="s">
        <v>76</v>
      </c>
      <c r="AY1928" s="248" t="s">
        <v>116</v>
      </c>
    </row>
    <row r="1929" s="13" customFormat="1">
      <c r="A1929" s="13"/>
      <c r="B1929" s="237"/>
      <c r="C1929" s="238"/>
      <c r="D1929" s="239" t="s">
        <v>196</v>
      </c>
      <c r="E1929" s="240" t="s">
        <v>1</v>
      </c>
      <c r="F1929" s="241" t="s">
        <v>2634</v>
      </c>
      <c r="G1929" s="238"/>
      <c r="H1929" s="242">
        <v>-4.9000000000000004</v>
      </c>
      <c r="I1929" s="243"/>
      <c r="J1929" s="238"/>
      <c r="K1929" s="238"/>
      <c r="L1929" s="244"/>
      <c r="M1929" s="245"/>
      <c r="N1929" s="246"/>
      <c r="O1929" s="246"/>
      <c r="P1929" s="246"/>
      <c r="Q1929" s="246"/>
      <c r="R1929" s="246"/>
      <c r="S1929" s="246"/>
      <c r="T1929" s="247"/>
      <c r="U1929" s="13"/>
      <c r="V1929" s="13"/>
      <c r="W1929" s="13"/>
      <c r="X1929" s="13"/>
      <c r="Y1929" s="13"/>
      <c r="Z1929" s="13"/>
      <c r="AA1929" s="13"/>
      <c r="AB1929" s="13"/>
      <c r="AC1929" s="13"/>
      <c r="AD1929" s="13"/>
      <c r="AE1929" s="13"/>
      <c r="AT1929" s="248" t="s">
        <v>196</v>
      </c>
      <c r="AU1929" s="248" t="s">
        <v>86</v>
      </c>
      <c r="AV1929" s="13" t="s">
        <v>86</v>
      </c>
      <c r="AW1929" s="13" t="s">
        <v>32</v>
      </c>
      <c r="AX1929" s="13" t="s">
        <v>76</v>
      </c>
      <c r="AY1929" s="248" t="s">
        <v>116</v>
      </c>
    </row>
    <row r="1930" s="13" customFormat="1">
      <c r="A1930" s="13"/>
      <c r="B1930" s="237"/>
      <c r="C1930" s="238"/>
      <c r="D1930" s="239" t="s">
        <v>196</v>
      </c>
      <c r="E1930" s="240" t="s">
        <v>1</v>
      </c>
      <c r="F1930" s="241" t="s">
        <v>2635</v>
      </c>
      <c r="G1930" s="238"/>
      <c r="H1930" s="242">
        <v>9.8000000000000007</v>
      </c>
      <c r="I1930" s="243"/>
      <c r="J1930" s="238"/>
      <c r="K1930" s="238"/>
      <c r="L1930" s="244"/>
      <c r="M1930" s="245"/>
      <c r="N1930" s="246"/>
      <c r="O1930" s="246"/>
      <c r="P1930" s="246"/>
      <c r="Q1930" s="246"/>
      <c r="R1930" s="246"/>
      <c r="S1930" s="246"/>
      <c r="T1930" s="247"/>
      <c r="U1930" s="13"/>
      <c r="V1930" s="13"/>
      <c r="W1930" s="13"/>
      <c r="X1930" s="13"/>
      <c r="Y1930" s="13"/>
      <c r="Z1930" s="13"/>
      <c r="AA1930" s="13"/>
      <c r="AB1930" s="13"/>
      <c r="AC1930" s="13"/>
      <c r="AD1930" s="13"/>
      <c r="AE1930" s="13"/>
      <c r="AT1930" s="248" t="s">
        <v>196</v>
      </c>
      <c r="AU1930" s="248" t="s">
        <v>86</v>
      </c>
      <c r="AV1930" s="13" t="s">
        <v>86</v>
      </c>
      <c r="AW1930" s="13" t="s">
        <v>32</v>
      </c>
      <c r="AX1930" s="13" t="s">
        <v>76</v>
      </c>
      <c r="AY1930" s="248" t="s">
        <v>116</v>
      </c>
    </row>
    <row r="1931" s="13" customFormat="1">
      <c r="A1931" s="13"/>
      <c r="B1931" s="237"/>
      <c r="C1931" s="238"/>
      <c r="D1931" s="239" t="s">
        <v>196</v>
      </c>
      <c r="E1931" s="240" t="s">
        <v>1</v>
      </c>
      <c r="F1931" s="241" t="s">
        <v>2636</v>
      </c>
      <c r="G1931" s="238"/>
      <c r="H1931" s="242">
        <v>-2.9500000000000002</v>
      </c>
      <c r="I1931" s="243"/>
      <c r="J1931" s="238"/>
      <c r="K1931" s="238"/>
      <c r="L1931" s="244"/>
      <c r="M1931" s="245"/>
      <c r="N1931" s="246"/>
      <c r="O1931" s="246"/>
      <c r="P1931" s="246"/>
      <c r="Q1931" s="246"/>
      <c r="R1931" s="246"/>
      <c r="S1931" s="246"/>
      <c r="T1931" s="247"/>
      <c r="U1931" s="13"/>
      <c r="V1931" s="13"/>
      <c r="W1931" s="13"/>
      <c r="X1931" s="13"/>
      <c r="Y1931" s="13"/>
      <c r="Z1931" s="13"/>
      <c r="AA1931" s="13"/>
      <c r="AB1931" s="13"/>
      <c r="AC1931" s="13"/>
      <c r="AD1931" s="13"/>
      <c r="AE1931" s="13"/>
      <c r="AT1931" s="248" t="s">
        <v>196</v>
      </c>
      <c r="AU1931" s="248" t="s">
        <v>86</v>
      </c>
      <c r="AV1931" s="13" t="s">
        <v>86</v>
      </c>
      <c r="AW1931" s="13" t="s">
        <v>32</v>
      </c>
      <c r="AX1931" s="13" t="s">
        <v>76</v>
      </c>
      <c r="AY1931" s="248" t="s">
        <v>116</v>
      </c>
    </row>
    <row r="1932" s="13" customFormat="1">
      <c r="A1932" s="13"/>
      <c r="B1932" s="237"/>
      <c r="C1932" s="238"/>
      <c r="D1932" s="239" t="s">
        <v>196</v>
      </c>
      <c r="E1932" s="240" t="s">
        <v>1</v>
      </c>
      <c r="F1932" s="241" t="s">
        <v>2637</v>
      </c>
      <c r="G1932" s="238"/>
      <c r="H1932" s="242">
        <v>20.16</v>
      </c>
      <c r="I1932" s="243"/>
      <c r="J1932" s="238"/>
      <c r="K1932" s="238"/>
      <c r="L1932" s="244"/>
      <c r="M1932" s="245"/>
      <c r="N1932" s="246"/>
      <c r="O1932" s="246"/>
      <c r="P1932" s="246"/>
      <c r="Q1932" s="246"/>
      <c r="R1932" s="246"/>
      <c r="S1932" s="246"/>
      <c r="T1932" s="247"/>
      <c r="U1932" s="13"/>
      <c r="V1932" s="13"/>
      <c r="W1932" s="13"/>
      <c r="X1932" s="13"/>
      <c r="Y1932" s="13"/>
      <c r="Z1932" s="13"/>
      <c r="AA1932" s="13"/>
      <c r="AB1932" s="13"/>
      <c r="AC1932" s="13"/>
      <c r="AD1932" s="13"/>
      <c r="AE1932" s="13"/>
      <c r="AT1932" s="248" t="s">
        <v>196</v>
      </c>
      <c r="AU1932" s="248" t="s">
        <v>86</v>
      </c>
      <c r="AV1932" s="13" t="s">
        <v>86</v>
      </c>
      <c r="AW1932" s="13" t="s">
        <v>32</v>
      </c>
      <c r="AX1932" s="13" t="s">
        <v>76</v>
      </c>
      <c r="AY1932" s="248" t="s">
        <v>116</v>
      </c>
    </row>
    <row r="1933" s="13" customFormat="1">
      <c r="A1933" s="13"/>
      <c r="B1933" s="237"/>
      <c r="C1933" s="238"/>
      <c r="D1933" s="239" t="s">
        <v>196</v>
      </c>
      <c r="E1933" s="240" t="s">
        <v>1</v>
      </c>
      <c r="F1933" s="241" t="s">
        <v>2638</v>
      </c>
      <c r="G1933" s="238"/>
      <c r="H1933" s="242">
        <v>-4.0999999999999996</v>
      </c>
      <c r="I1933" s="243"/>
      <c r="J1933" s="238"/>
      <c r="K1933" s="238"/>
      <c r="L1933" s="244"/>
      <c r="M1933" s="245"/>
      <c r="N1933" s="246"/>
      <c r="O1933" s="246"/>
      <c r="P1933" s="246"/>
      <c r="Q1933" s="246"/>
      <c r="R1933" s="246"/>
      <c r="S1933" s="246"/>
      <c r="T1933" s="247"/>
      <c r="U1933" s="13"/>
      <c r="V1933" s="13"/>
      <c r="W1933" s="13"/>
      <c r="X1933" s="13"/>
      <c r="Y1933" s="13"/>
      <c r="Z1933" s="13"/>
      <c r="AA1933" s="13"/>
      <c r="AB1933" s="13"/>
      <c r="AC1933" s="13"/>
      <c r="AD1933" s="13"/>
      <c r="AE1933" s="13"/>
      <c r="AT1933" s="248" t="s">
        <v>196</v>
      </c>
      <c r="AU1933" s="248" t="s">
        <v>86</v>
      </c>
      <c r="AV1933" s="13" t="s">
        <v>86</v>
      </c>
      <c r="AW1933" s="13" t="s">
        <v>32</v>
      </c>
      <c r="AX1933" s="13" t="s">
        <v>76</v>
      </c>
      <c r="AY1933" s="248" t="s">
        <v>116</v>
      </c>
    </row>
    <row r="1934" s="15" customFormat="1">
      <c r="A1934" s="15"/>
      <c r="B1934" s="260"/>
      <c r="C1934" s="261"/>
      <c r="D1934" s="239" t="s">
        <v>196</v>
      </c>
      <c r="E1934" s="262" t="s">
        <v>1</v>
      </c>
      <c r="F1934" s="263" t="s">
        <v>507</v>
      </c>
      <c r="G1934" s="261"/>
      <c r="H1934" s="264">
        <v>45.369999999999997</v>
      </c>
      <c r="I1934" s="265"/>
      <c r="J1934" s="261"/>
      <c r="K1934" s="261"/>
      <c r="L1934" s="266"/>
      <c r="M1934" s="267"/>
      <c r="N1934" s="268"/>
      <c r="O1934" s="268"/>
      <c r="P1934" s="268"/>
      <c r="Q1934" s="268"/>
      <c r="R1934" s="268"/>
      <c r="S1934" s="268"/>
      <c r="T1934" s="269"/>
      <c r="U1934" s="15"/>
      <c r="V1934" s="15"/>
      <c r="W1934" s="15"/>
      <c r="X1934" s="15"/>
      <c r="Y1934" s="15"/>
      <c r="Z1934" s="15"/>
      <c r="AA1934" s="15"/>
      <c r="AB1934" s="15"/>
      <c r="AC1934" s="15"/>
      <c r="AD1934" s="15"/>
      <c r="AE1934" s="15"/>
      <c r="AT1934" s="270" t="s">
        <v>196</v>
      </c>
      <c r="AU1934" s="270" t="s">
        <v>86</v>
      </c>
      <c r="AV1934" s="15" t="s">
        <v>119</v>
      </c>
      <c r="AW1934" s="15" t="s">
        <v>32</v>
      </c>
      <c r="AX1934" s="15" t="s">
        <v>76</v>
      </c>
      <c r="AY1934" s="270" t="s">
        <v>116</v>
      </c>
    </row>
    <row r="1935" s="14" customFormat="1">
      <c r="A1935" s="14"/>
      <c r="B1935" s="249"/>
      <c r="C1935" s="250"/>
      <c r="D1935" s="239" t="s">
        <v>196</v>
      </c>
      <c r="E1935" s="251" t="s">
        <v>1</v>
      </c>
      <c r="F1935" s="252" t="s">
        <v>201</v>
      </c>
      <c r="G1935" s="250"/>
      <c r="H1935" s="253">
        <v>322.05799999999999</v>
      </c>
      <c r="I1935" s="254"/>
      <c r="J1935" s="250"/>
      <c r="K1935" s="250"/>
      <c r="L1935" s="255"/>
      <c r="M1935" s="256"/>
      <c r="N1935" s="257"/>
      <c r="O1935" s="257"/>
      <c r="P1935" s="257"/>
      <c r="Q1935" s="257"/>
      <c r="R1935" s="257"/>
      <c r="S1935" s="257"/>
      <c r="T1935" s="258"/>
      <c r="U1935" s="14"/>
      <c r="V1935" s="14"/>
      <c r="W1935" s="14"/>
      <c r="X1935" s="14"/>
      <c r="Y1935" s="14"/>
      <c r="Z1935" s="14"/>
      <c r="AA1935" s="14"/>
      <c r="AB1935" s="14"/>
      <c r="AC1935" s="14"/>
      <c r="AD1935" s="14"/>
      <c r="AE1935" s="14"/>
      <c r="AT1935" s="259" t="s">
        <v>196</v>
      </c>
      <c r="AU1935" s="259" t="s">
        <v>86</v>
      </c>
      <c r="AV1935" s="14" t="s">
        <v>126</v>
      </c>
      <c r="AW1935" s="14" t="s">
        <v>32</v>
      </c>
      <c r="AX1935" s="14" t="s">
        <v>81</v>
      </c>
      <c r="AY1935" s="259" t="s">
        <v>116</v>
      </c>
    </row>
    <row r="1936" s="2" customFormat="1" ht="24.15" customHeight="1">
      <c r="A1936" s="38"/>
      <c r="B1936" s="39"/>
      <c r="C1936" s="271" t="s">
        <v>2639</v>
      </c>
      <c r="D1936" s="271" t="s">
        <v>1304</v>
      </c>
      <c r="E1936" s="272" t="s">
        <v>2640</v>
      </c>
      <c r="F1936" s="273" t="s">
        <v>2641</v>
      </c>
      <c r="G1936" s="274" t="s">
        <v>697</v>
      </c>
      <c r="H1936" s="275">
        <v>236.232</v>
      </c>
      <c r="I1936" s="276"/>
      <c r="J1936" s="277">
        <f>ROUND(I1936*H1936,2)</f>
        <v>0</v>
      </c>
      <c r="K1936" s="278"/>
      <c r="L1936" s="279"/>
      <c r="M1936" s="280" t="s">
        <v>1</v>
      </c>
      <c r="N1936" s="281" t="s">
        <v>41</v>
      </c>
      <c r="O1936" s="91"/>
      <c r="P1936" s="226">
        <f>O1936*H1936</f>
        <v>0</v>
      </c>
      <c r="Q1936" s="226">
        <v>0</v>
      </c>
      <c r="R1936" s="226">
        <f>Q1936*H1936</f>
        <v>0</v>
      </c>
      <c r="S1936" s="226">
        <v>0</v>
      </c>
      <c r="T1936" s="227">
        <f>S1936*H1936</f>
        <v>0</v>
      </c>
      <c r="U1936" s="38"/>
      <c r="V1936" s="38"/>
      <c r="W1936" s="38"/>
      <c r="X1936" s="38"/>
      <c r="Y1936" s="38"/>
      <c r="Z1936" s="38"/>
      <c r="AA1936" s="38"/>
      <c r="AB1936" s="38"/>
      <c r="AC1936" s="38"/>
      <c r="AD1936" s="38"/>
      <c r="AE1936" s="38"/>
      <c r="AR1936" s="228" t="s">
        <v>519</v>
      </c>
      <c r="AT1936" s="228" t="s">
        <v>1304</v>
      </c>
      <c r="AU1936" s="228" t="s">
        <v>86</v>
      </c>
      <c r="AY1936" s="17" t="s">
        <v>116</v>
      </c>
      <c r="BE1936" s="229">
        <f>IF(N1936="základní",J1936,0)</f>
        <v>0</v>
      </c>
      <c r="BF1936" s="229">
        <f>IF(N1936="snížená",J1936,0)</f>
        <v>0</v>
      </c>
      <c r="BG1936" s="229">
        <f>IF(N1936="zákl. přenesená",J1936,0)</f>
        <v>0</v>
      </c>
      <c r="BH1936" s="229">
        <f>IF(N1936="sníž. přenesená",J1936,0)</f>
        <v>0</v>
      </c>
      <c r="BI1936" s="229">
        <f>IF(N1936="nulová",J1936,0)</f>
        <v>0</v>
      </c>
      <c r="BJ1936" s="17" t="s">
        <v>81</v>
      </c>
      <c r="BK1936" s="229">
        <f>ROUND(I1936*H1936,2)</f>
        <v>0</v>
      </c>
      <c r="BL1936" s="17" t="s">
        <v>379</v>
      </c>
      <c r="BM1936" s="228" t="s">
        <v>2642</v>
      </c>
    </row>
    <row r="1937" s="13" customFormat="1">
      <c r="A1937" s="13"/>
      <c r="B1937" s="237"/>
      <c r="C1937" s="238"/>
      <c r="D1937" s="239" t="s">
        <v>196</v>
      </c>
      <c r="E1937" s="240" t="s">
        <v>1</v>
      </c>
      <c r="F1937" s="241" t="s">
        <v>2643</v>
      </c>
      <c r="G1937" s="238"/>
      <c r="H1937" s="242">
        <v>236.232</v>
      </c>
      <c r="I1937" s="243"/>
      <c r="J1937" s="238"/>
      <c r="K1937" s="238"/>
      <c r="L1937" s="244"/>
      <c r="M1937" s="245"/>
      <c r="N1937" s="246"/>
      <c r="O1937" s="246"/>
      <c r="P1937" s="246"/>
      <c r="Q1937" s="246"/>
      <c r="R1937" s="246"/>
      <c r="S1937" s="246"/>
      <c r="T1937" s="247"/>
      <c r="U1937" s="13"/>
      <c r="V1937" s="13"/>
      <c r="W1937" s="13"/>
      <c r="X1937" s="13"/>
      <c r="Y1937" s="13"/>
      <c r="Z1937" s="13"/>
      <c r="AA1937" s="13"/>
      <c r="AB1937" s="13"/>
      <c r="AC1937" s="13"/>
      <c r="AD1937" s="13"/>
      <c r="AE1937" s="13"/>
      <c r="AT1937" s="248" t="s">
        <v>196</v>
      </c>
      <c r="AU1937" s="248" t="s">
        <v>86</v>
      </c>
      <c r="AV1937" s="13" t="s">
        <v>86</v>
      </c>
      <c r="AW1937" s="13" t="s">
        <v>32</v>
      </c>
      <c r="AX1937" s="13" t="s">
        <v>81</v>
      </c>
      <c r="AY1937" s="248" t="s">
        <v>116</v>
      </c>
    </row>
    <row r="1938" s="2" customFormat="1" ht="24.15" customHeight="1">
      <c r="A1938" s="38"/>
      <c r="B1938" s="39"/>
      <c r="C1938" s="216" t="s">
        <v>2644</v>
      </c>
      <c r="D1938" s="216" t="s">
        <v>120</v>
      </c>
      <c r="E1938" s="217" t="s">
        <v>2645</v>
      </c>
      <c r="F1938" s="218" t="s">
        <v>2646</v>
      </c>
      <c r="G1938" s="219" t="s">
        <v>1742</v>
      </c>
      <c r="H1938" s="282"/>
      <c r="I1938" s="221"/>
      <c r="J1938" s="222">
        <f>ROUND(I1938*H1938,2)</f>
        <v>0</v>
      </c>
      <c r="K1938" s="223"/>
      <c r="L1938" s="44"/>
      <c r="M1938" s="224" t="s">
        <v>1</v>
      </c>
      <c r="N1938" s="225" t="s">
        <v>41</v>
      </c>
      <c r="O1938" s="91"/>
      <c r="P1938" s="226">
        <f>O1938*H1938</f>
        <v>0</v>
      </c>
      <c r="Q1938" s="226">
        <v>0</v>
      </c>
      <c r="R1938" s="226">
        <f>Q1938*H1938</f>
        <v>0</v>
      </c>
      <c r="S1938" s="226">
        <v>0</v>
      </c>
      <c r="T1938" s="227">
        <f>S1938*H1938</f>
        <v>0</v>
      </c>
      <c r="U1938" s="38"/>
      <c r="V1938" s="38"/>
      <c r="W1938" s="38"/>
      <c r="X1938" s="38"/>
      <c r="Y1938" s="38"/>
      <c r="Z1938" s="38"/>
      <c r="AA1938" s="38"/>
      <c r="AB1938" s="38"/>
      <c r="AC1938" s="38"/>
      <c r="AD1938" s="38"/>
      <c r="AE1938" s="38"/>
      <c r="AR1938" s="228" t="s">
        <v>379</v>
      </c>
      <c r="AT1938" s="228" t="s">
        <v>120</v>
      </c>
      <c r="AU1938" s="228" t="s">
        <v>86</v>
      </c>
      <c r="AY1938" s="17" t="s">
        <v>116</v>
      </c>
      <c r="BE1938" s="229">
        <f>IF(N1938="základní",J1938,0)</f>
        <v>0</v>
      </c>
      <c r="BF1938" s="229">
        <f>IF(N1938="snížená",J1938,0)</f>
        <v>0</v>
      </c>
      <c r="BG1938" s="229">
        <f>IF(N1938="zákl. přenesená",J1938,0)</f>
        <v>0</v>
      </c>
      <c r="BH1938" s="229">
        <f>IF(N1938="sníž. přenesená",J1938,0)</f>
        <v>0</v>
      </c>
      <c r="BI1938" s="229">
        <f>IF(N1938="nulová",J1938,0)</f>
        <v>0</v>
      </c>
      <c r="BJ1938" s="17" t="s">
        <v>81</v>
      </c>
      <c r="BK1938" s="229">
        <f>ROUND(I1938*H1938,2)</f>
        <v>0</v>
      </c>
      <c r="BL1938" s="17" t="s">
        <v>379</v>
      </c>
      <c r="BM1938" s="228" t="s">
        <v>2647</v>
      </c>
    </row>
    <row r="1939" s="12" customFormat="1" ht="22.8" customHeight="1">
      <c r="A1939" s="12"/>
      <c r="B1939" s="200"/>
      <c r="C1939" s="201"/>
      <c r="D1939" s="202" t="s">
        <v>75</v>
      </c>
      <c r="E1939" s="214" t="s">
        <v>2648</v>
      </c>
      <c r="F1939" s="214" t="s">
        <v>2649</v>
      </c>
      <c r="G1939" s="201"/>
      <c r="H1939" s="201"/>
      <c r="I1939" s="204"/>
      <c r="J1939" s="215">
        <f>BK1939</f>
        <v>0</v>
      </c>
      <c r="K1939" s="201"/>
      <c r="L1939" s="206"/>
      <c r="M1939" s="207"/>
      <c r="N1939" s="208"/>
      <c r="O1939" s="208"/>
      <c r="P1939" s="209">
        <f>SUM(P1940:P2025)</f>
        <v>0</v>
      </c>
      <c r="Q1939" s="208"/>
      <c r="R1939" s="209">
        <f>SUM(R1940:R2025)</f>
        <v>1.0248360000000001</v>
      </c>
      <c r="S1939" s="208"/>
      <c r="T1939" s="210">
        <f>SUM(T1940:T2025)</f>
        <v>0</v>
      </c>
      <c r="U1939" s="12"/>
      <c r="V1939" s="12"/>
      <c r="W1939" s="12"/>
      <c r="X1939" s="12"/>
      <c r="Y1939" s="12"/>
      <c r="Z1939" s="12"/>
      <c r="AA1939" s="12"/>
      <c r="AB1939" s="12"/>
      <c r="AC1939" s="12"/>
      <c r="AD1939" s="12"/>
      <c r="AE1939" s="12"/>
      <c r="AR1939" s="211" t="s">
        <v>86</v>
      </c>
      <c r="AT1939" s="212" t="s">
        <v>75</v>
      </c>
      <c r="AU1939" s="212" t="s">
        <v>81</v>
      </c>
      <c r="AY1939" s="211" t="s">
        <v>116</v>
      </c>
      <c r="BK1939" s="213">
        <f>SUM(BK1940:BK2025)</f>
        <v>0</v>
      </c>
    </row>
    <row r="1940" s="2" customFormat="1" ht="24.15" customHeight="1">
      <c r="A1940" s="38"/>
      <c r="B1940" s="39"/>
      <c r="C1940" s="216" t="s">
        <v>2650</v>
      </c>
      <c r="D1940" s="216" t="s">
        <v>120</v>
      </c>
      <c r="E1940" s="217" t="s">
        <v>2651</v>
      </c>
      <c r="F1940" s="218" t="s">
        <v>2652</v>
      </c>
      <c r="G1940" s="219" t="s">
        <v>262</v>
      </c>
      <c r="H1940" s="220">
        <v>341.61200000000002</v>
      </c>
      <c r="I1940" s="221"/>
      <c r="J1940" s="222">
        <f>ROUND(I1940*H1940,2)</f>
        <v>0</v>
      </c>
      <c r="K1940" s="223"/>
      <c r="L1940" s="44"/>
      <c r="M1940" s="224" t="s">
        <v>1</v>
      </c>
      <c r="N1940" s="225" t="s">
        <v>41</v>
      </c>
      <c r="O1940" s="91"/>
      <c r="P1940" s="226">
        <f>O1940*H1940</f>
        <v>0</v>
      </c>
      <c r="Q1940" s="226">
        <v>0.0030000000000000001</v>
      </c>
      <c r="R1940" s="226">
        <f>Q1940*H1940</f>
        <v>1.0248360000000001</v>
      </c>
      <c r="S1940" s="226">
        <v>0</v>
      </c>
      <c r="T1940" s="227">
        <f>S1940*H1940</f>
        <v>0</v>
      </c>
      <c r="U1940" s="38"/>
      <c r="V1940" s="38"/>
      <c r="W1940" s="38"/>
      <c r="X1940" s="38"/>
      <c r="Y1940" s="38"/>
      <c r="Z1940" s="38"/>
      <c r="AA1940" s="38"/>
      <c r="AB1940" s="38"/>
      <c r="AC1940" s="38"/>
      <c r="AD1940" s="38"/>
      <c r="AE1940" s="38"/>
      <c r="AR1940" s="228" t="s">
        <v>379</v>
      </c>
      <c r="AT1940" s="228" t="s">
        <v>120</v>
      </c>
      <c r="AU1940" s="228" t="s">
        <v>86</v>
      </c>
      <c r="AY1940" s="17" t="s">
        <v>116</v>
      </c>
      <c r="BE1940" s="229">
        <f>IF(N1940="základní",J1940,0)</f>
        <v>0</v>
      </c>
      <c r="BF1940" s="229">
        <f>IF(N1940="snížená",J1940,0)</f>
        <v>0</v>
      </c>
      <c r="BG1940" s="229">
        <f>IF(N1940="zákl. přenesená",J1940,0)</f>
        <v>0</v>
      </c>
      <c r="BH1940" s="229">
        <f>IF(N1940="sníž. přenesená",J1940,0)</f>
        <v>0</v>
      </c>
      <c r="BI1940" s="229">
        <f>IF(N1940="nulová",J1940,0)</f>
        <v>0</v>
      </c>
      <c r="BJ1940" s="17" t="s">
        <v>81</v>
      </c>
      <c r="BK1940" s="229">
        <f>ROUND(I1940*H1940,2)</f>
        <v>0</v>
      </c>
      <c r="BL1940" s="17" t="s">
        <v>379</v>
      </c>
      <c r="BM1940" s="228" t="s">
        <v>2653</v>
      </c>
    </row>
    <row r="1941" s="13" customFormat="1">
      <c r="A1941" s="13"/>
      <c r="B1941" s="237"/>
      <c r="C1941" s="238"/>
      <c r="D1941" s="239" t="s">
        <v>196</v>
      </c>
      <c r="E1941" s="240" t="s">
        <v>1</v>
      </c>
      <c r="F1941" s="241" t="s">
        <v>2654</v>
      </c>
      <c r="G1941" s="238"/>
      <c r="H1941" s="242">
        <v>11.016</v>
      </c>
      <c r="I1941" s="243"/>
      <c r="J1941" s="238"/>
      <c r="K1941" s="238"/>
      <c r="L1941" s="244"/>
      <c r="M1941" s="245"/>
      <c r="N1941" s="246"/>
      <c r="O1941" s="246"/>
      <c r="P1941" s="246"/>
      <c r="Q1941" s="246"/>
      <c r="R1941" s="246"/>
      <c r="S1941" s="246"/>
      <c r="T1941" s="247"/>
      <c r="U1941" s="13"/>
      <c r="V1941" s="13"/>
      <c r="W1941" s="13"/>
      <c r="X1941" s="13"/>
      <c r="Y1941" s="13"/>
      <c r="Z1941" s="13"/>
      <c r="AA1941" s="13"/>
      <c r="AB1941" s="13"/>
      <c r="AC1941" s="13"/>
      <c r="AD1941" s="13"/>
      <c r="AE1941" s="13"/>
      <c r="AT1941" s="248" t="s">
        <v>196</v>
      </c>
      <c r="AU1941" s="248" t="s">
        <v>86</v>
      </c>
      <c r="AV1941" s="13" t="s">
        <v>86</v>
      </c>
      <c r="AW1941" s="13" t="s">
        <v>32</v>
      </c>
      <c r="AX1941" s="13" t="s">
        <v>76</v>
      </c>
      <c r="AY1941" s="248" t="s">
        <v>116</v>
      </c>
    </row>
    <row r="1942" s="13" customFormat="1">
      <c r="A1942" s="13"/>
      <c r="B1942" s="237"/>
      <c r="C1942" s="238"/>
      <c r="D1942" s="239" t="s">
        <v>196</v>
      </c>
      <c r="E1942" s="240" t="s">
        <v>1</v>
      </c>
      <c r="F1942" s="241" t="s">
        <v>2655</v>
      </c>
      <c r="G1942" s="238"/>
      <c r="H1942" s="242">
        <v>-2.52</v>
      </c>
      <c r="I1942" s="243"/>
      <c r="J1942" s="238"/>
      <c r="K1942" s="238"/>
      <c r="L1942" s="244"/>
      <c r="M1942" s="245"/>
      <c r="N1942" s="246"/>
      <c r="O1942" s="246"/>
      <c r="P1942" s="246"/>
      <c r="Q1942" s="246"/>
      <c r="R1942" s="246"/>
      <c r="S1942" s="246"/>
      <c r="T1942" s="247"/>
      <c r="U1942" s="13"/>
      <c r="V1942" s="13"/>
      <c r="W1942" s="13"/>
      <c r="X1942" s="13"/>
      <c r="Y1942" s="13"/>
      <c r="Z1942" s="13"/>
      <c r="AA1942" s="13"/>
      <c r="AB1942" s="13"/>
      <c r="AC1942" s="13"/>
      <c r="AD1942" s="13"/>
      <c r="AE1942" s="13"/>
      <c r="AT1942" s="248" t="s">
        <v>196</v>
      </c>
      <c r="AU1942" s="248" t="s">
        <v>86</v>
      </c>
      <c r="AV1942" s="13" t="s">
        <v>86</v>
      </c>
      <c r="AW1942" s="13" t="s">
        <v>32</v>
      </c>
      <c r="AX1942" s="13" t="s">
        <v>76</v>
      </c>
      <c r="AY1942" s="248" t="s">
        <v>116</v>
      </c>
    </row>
    <row r="1943" s="13" customFormat="1">
      <c r="A1943" s="13"/>
      <c r="B1943" s="237"/>
      <c r="C1943" s="238"/>
      <c r="D1943" s="239" t="s">
        <v>196</v>
      </c>
      <c r="E1943" s="240" t="s">
        <v>1</v>
      </c>
      <c r="F1943" s="241" t="s">
        <v>2656</v>
      </c>
      <c r="G1943" s="238"/>
      <c r="H1943" s="242">
        <v>9.3599999999999994</v>
      </c>
      <c r="I1943" s="243"/>
      <c r="J1943" s="238"/>
      <c r="K1943" s="238"/>
      <c r="L1943" s="244"/>
      <c r="M1943" s="245"/>
      <c r="N1943" s="246"/>
      <c r="O1943" s="246"/>
      <c r="P1943" s="246"/>
      <c r="Q1943" s="246"/>
      <c r="R1943" s="246"/>
      <c r="S1943" s="246"/>
      <c r="T1943" s="247"/>
      <c r="U1943" s="13"/>
      <c r="V1943" s="13"/>
      <c r="W1943" s="13"/>
      <c r="X1943" s="13"/>
      <c r="Y1943" s="13"/>
      <c r="Z1943" s="13"/>
      <c r="AA1943" s="13"/>
      <c r="AB1943" s="13"/>
      <c r="AC1943" s="13"/>
      <c r="AD1943" s="13"/>
      <c r="AE1943" s="13"/>
      <c r="AT1943" s="248" t="s">
        <v>196</v>
      </c>
      <c r="AU1943" s="248" t="s">
        <v>86</v>
      </c>
      <c r="AV1943" s="13" t="s">
        <v>86</v>
      </c>
      <c r="AW1943" s="13" t="s">
        <v>32</v>
      </c>
      <c r="AX1943" s="13" t="s">
        <v>76</v>
      </c>
      <c r="AY1943" s="248" t="s">
        <v>116</v>
      </c>
    </row>
    <row r="1944" s="13" customFormat="1">
      <c r="A1944" s="13"/>
      <c r="B1944" s="237"/>
      <c r="C1944" s="238"/>
      <c r="D1944" s="239" t="s">
        <v>196</v>
      </c>
      <c r="E1944" s="240" t="s">
        <v>1</v>
      </c>
      <c r="F1944" s="241" t="s">
        <v>2657</v>
      </c>
      <c r="G1944" s="238"/>
      <c r="H1944" s="242">
        <v>-1.26</v>
      </c>
      <c r="I1944" s="243"/>
      <c r="J1944" s="238"/>
      <c r="K1944" s="238"/>
      <c r="L1944" s="244"/>
      <c r="M1944" s="245"/>
      <c r="N1944" s="246"/>
      <c r="O1944" s="246"/>
      <c r="P1944" s="246"/>
      <c r="Q1944" s="246"/>
      <c r="R1944" s="246"/>
      <c r="S1944" s="246"/>
      <c r="T1944" s="247"/>
      <c r="U1944" s="13"/>
      <c r="V1944" s="13"/>
      <c r="W1944" s="13"/>
      <c r="X1944" s="13"/>
      <c r="Y1944" s="13"/>
      <c r="Z1944" s="13"/>
      <c r="AA1944" s="13"/>
      <c r="AB1944" s="13"/>
      <c r="AC1944" s="13"/>
      <c r="AD1944" s="13"/>
      <c r="AE1944" s="13"/>
      <c r="AT1944" s="248" t="s">
        <v>196</v>
      </c>
      <c r="AU1944" s="248" t="s">
        <v>86</v>
      </c>
      <c r="AV1944" s="13" t="s">
        <v>86</v>
      </c>
      <c r="AW1944" s="13" t="s">
        <v>32</v>
      </c>
      <c r="AX1944" s="13" t="s">
        <v>76</v>
      </c>
      <c r="AY1944" s="248" t="s">
        <v>116</v>
      </c>
    </row>
    <row r="1945" s="13" customFormat="1">
      <c r="A1945" s="13"/>
      <c r="B1945" s="237"/>
      <c r="C1945" s="238"/>
      <c r="D1945" s="239" t="s">
        <v>196</v>
      </c>
      <c r="E1945" s="240" t="s">
        <v>1</v>
      </c>
      <c r="F1945" s="241" t="s">
        <v>2658</v>
      </c>
      <c r="G1945" s="238"/>
      <c r="H1945" s="242">
        <v>15.552</v>
      </c>
      <c r="I1945" s="243"/>
      <c r="J1945" s="238"/>
      <c r="K1945" s="238"/>
      <c r="L1945" s="244"/>
      <c r="M1945" s="245"/>
      <c r="N1945" s="246"/>
      <c r="O1945" s="246"/>
      <c r="P1945" s="246"/>
      <c r="Q1945" s="246"/>
      <c r="R1945" s="246"/>
      <c r="S1945" s="246"/>
      <c r="T1945" s="247"/>
      <c r="U1945" s="13"/>
      <c r="V1945" s="13"/>
      <c r="W1945" s="13"/>
      <c r="X1945" s="13"/>
      <c r="Y1945" s="13"/>
      <c r="Z1945" s="13"/>
      <c r="AA1945" s="13"/>
      <c r="AB1945" s="13"/>
      <c r="AC1945" s="13"/>
      <c r="AD1945" s="13"/>
      <c r="AE1945" s="13"/>
      <c r="AT1945" s="248" t="s">
        <v>196</v>
      </c>
      <c r="AU1945" s="248" t="s">
        <v>86</v>
      </c>
      <c r="AV1945" s="13" t="s">
        <v>86</v>
      </c>
      <c r="AW1945" s="13" t="s">
        <v>32</v>
      </c>
      <c r="AX1945" s="13" t="s">
        <v>76</v>
      </c>
      <c r="AY1945" s="248" t="s">
        <v>116</v>
      </c>
    </row>
    <row r="1946" s="13" customFormat="1">
      <c r="A1946" s="13"/>
      <c r="B1946" s="237"/>
      <c r="C1946" s="238"/>
      <c r="D1946" s="239" t="s">
        <v>196</v>
      </c>
      <c r="E1946" s="240" t="s">
        <v>1</v>
      </c>
      <c r="F1946" s="241" t="s">
        <v>2659</v>
      </c>
      <c r="G1946" s="238"/>
      <c r="H1946" s="242">
        <v>-1.44</v>
      </c>
      <c r="I1946" s="243"/>
      <c r="J1946" s="238"/>
      <c r="K1946" s="238"/>
      <c r="L1946" s="244"/>
      <c r="M1946" s="245"/>
      <c r="N1946" s="246"/>
      <c r="O1946" s="246"/>
      <c r="P1946" s="246"/>
      <c r="Q1946" s="246"/>
      <c r="R1946" s="246"/>
      <c r="S1946" s="246"/>
      <c r="T1946" s="247"/>
      <c r="U1946" s="13"/>
      <c r="V1946" s="13"/>
      <c r="W1946" s="13"/>
      <c r="X1946" s="13"/>
      <c r="Y1946" s="13"/>
      <c r="Z1946" s="13"/>
      <c r="AA1946" s="13"/>
      <c r="AB1946" s="13"/>
      <c r="AC1946" s="13"/>
      <c r="AD1946" s="13"/>
      <c r="AE1946" s="13"/>
      <c r="AT1946" s="248" t="s">
        <v>196</v>
      </c>
      <c r="AU1946" s="248" t="s">
        <v>86</v>
      </c>
      <c r="AV1946" s="13" t="s">
        <v>86</v>
      </c>
      <c r="AW1946" s="13" t="s">
        <v>32</v>
      </c>
      <c r="AX1946" s="13" t="s">
        <v>76</v>
      </c>
      <c r="AY1946" s="248" t="s">
        <v>116</v>
      </c>
    </row>
    <row r="1947" s="13" customFormat="1">
      <c r="A1947" s="13"/>
      <c r="B1947" s="237"/>
      <c r="C1947" s="238"/>
      <c r="D1947" s="239" t="s">
        <v>196</v>
      </c>
      <c r="E1947" s="240" t="s">
        <v>1</v>
      </c>
      <c r="F1947" s="241" t="s">
        <v>2660</v>
      </c>
      <c r="G1947" s="238"/>
      <c r="H1947" s="242">
        <v>11.843999999999999</v>
      </c>
      <c r="I1947" s="243"/>
      <c r="J1947" s="238"/>
      <c r="K1947" s="238"/>
      <c r="L1947" s="244"/>
      <c r="M1947" s="245"/>
      <c r="N1947" s="246"/>
      <c r="O1947" s="246"/>
      <c r="P1947" s="246"/>
      <c r="Q1947" s="246"/>
      <c r="R1947" s="246"/>
      <c r="S1947" s="246"/>
      <c r="T1947" s="247"/>
      <c r="U1947" s="13"/>
      <c r="V1947" s="13"/>
      <c r="W1947" s="13"/>
      <c r="X1947" s="13"/>
      <c r="Y1947" s="13"/>
      <c r="Z1947" s="13"/>
      <c r="AA1947" s="13"/>
      <c r="AB1947" s="13"/>
      <c r="AC1947" s="13"/>
      <c r="AD1947" s="13"/>
      <c r="AE1947" s="13"/>
      <c r="AT1947" s="248" t="s">
        <v>196</v>
      </c>
      <c r="AU1947" s="248" t="s">
        <v>86</v>
      </c>
      <c r="AV1947" s="13" t="s">
        <v>86</v>
      </c>
      <c r="AW1947" s="13" t="s">
        <v>32</v>
      </c>
      <c r="AX1947" s="13" t="s">
        <v>76</v>
      </c>
      <c r="AY1947" s="248" t="s">
        <v>116</v>
      </c>
    </row>
    <row r="1948" s="13" customFormat="1">
      <c r="A1948" s="13"/>
      <c r="B1948" s="237"/>
      <c r="C1948" s="238"/>
      <c r="D1948" s="239" t="s">
        <v>196</v>
      </c>
      <c r="E1948" s="240" t="s">
        <v>1</v>
      </c>
      <c r="F1948" s="241" t="s">
        <v>2661</v>
      </c>
      <c r="G1948" s="238"/>
      <c r="H1948" s="242">
        <v>-3.7799999999999998</v>
      </c>
      <c r="I1948" s="243"/>
      <c r="J1948" s="238"/>
      <c r="K1948" s="238"/>
      <c r="L1948" s="244"/>
      <c r="M1948" s="245"/>
      <c r="N1948" s="246"/>
      <c r="O1948" s="246"/>
      <c r="P1948" s="246"/>
      <c r="Q1948" s="246"/>
      <c r="R1948" s="246"/>
      <c r="S1948" s="246"/>
      <c r="T1948" s="247"/>
      <c r="U1948" s="13"/>
      <c r="V1948" s="13"/>
      <c r="W1948" s="13"/>
      <c r="X1948" s="13"/>
      <c r="Y1948" s="13"/>
      <c r="Z1948" s="13"/>
      <c r="AA1948" s="13"/>
      <c r="AB1948" s="13"/>
      <c r="AC1948" s="13"/>
      <c r="AD1948" s="13"/>
      <c r="AE1948" s="13"/>
      <c r="AT1948" s="248" t="s">
        <v>196</v>
      </c>
      <c r="AU1948" s="248" t="s">
        <v>86</v>
      </c>
      <c r="AV1948" s="13" t="s">
        <v>86</v>
      </c>
      <c r="AW1948" s="13" t="s">
        <v>32</v>
      </c>
      <c r="AX1948" s="13" t="s">
        <v>76</v>
      </c>
      <c r="AY1948" s="248" t="s">
        <v>116</v>
      </c>
    </row>
    <row r="1949" s="13" customFormat="1">
      <c r="A1949" s="13"/>
      <c r="B1949" s="237"/>
      <c r="C1949" s="238"/>
      <c r="D1949" s="239" t="s">
        <v>196</v>
      </c>
      <c r="E1949" s="240" t="s">
        <v>1</v>
      </c>
      <c r="F1949" s="241" t="s">
        <v>2662</v>
      </c>
      <c r="G1949" s="238"/>
      <c r="H1949" s="242">
        <v>8.6400000000000006</v>
      </c>
      <c r="I1949" s="243"/>
      <c r="J1949" s="238"/>
      <c r="K1949" s="238"/>
      <c r="L1949" s="244"/>
      <c r="M1949" s="245"/>
      <c r="N1949" s="246"/>
      <c r="O1949" s="246"/>
      <c r="P1949" s="246"/>
      <c r="Q1949" s="246"/>
      <c r="R1949" s="246"/>
      <c r="S1949" s="246"/>
      <c r="T1949" s="247"/>
      <c r="U1949" s="13"/>
      <c r="V1949" s="13"/>
      <c r="W1949" s="13"/>
      <c r="X1949" s="13"/>
      <c r="Y1949" s="13"/>
      <c r="Z1949" s="13"/>
      <c r="AA1949" s="13"/>
      <c r="AB1949" s="13"/>
      <c r="AC1949" s="13"/>
      <c r="AD1949" s="13"/>
      <c r="AE1949" s="13"/>
      <c r="AT1949" s="248" t="s">
        <v>196</v>
      </c>
      <c r="AU1949" s="248" t="s">
        <v>86</v>
      </c>
      <c r="AV1949" s="13" t="s">
        <v>86</v>
      </c>
      <c r="AW1949" s="13" t="s">
        <v>32</v>
      </c>
      <c r="AX1949" s="13" t="s">
        <v>76</v>
      </c>
      <c r="AY1949" s="248" t="s">
        <v>116</v>
      </c>
    </row>
    <row r="1950" s="13" customFormat="1">
      <c r="A1950" s="13"/>
      <c r="B1950" s="237"/>
      <c r="C1950" s="238"/>
      <c r="D1950" s="239" t="s">
        <v>196</v>
      </c>
      <c r="E1950" s="240" t="s">
        <v>1</v>
      </c>
      <c r="F1950" s="241" t="s">
        <v>2663</v>
      </c>
      <c r="G1950" s="238"/>
      <c r="H1950" s="242">
        <v>-1.26</v>
      </c>
      <c r="I1950" s="243"/>
      <c r="J1950" s="238"/>
      <c r="K1950" s="238"/>
      <c r="L1950" s="244"/>
      <c r="M1950" s="245"/>
      <c r="N1950" s="246"/>
      <c r="O1950" s="246"/>
      <c r="P1950" s="246"/>
      <c r="Q1950" s="246"/>
      <c r="R1950" s="246"/>
      <c r="S1950" s="246"/>
      <c r="T1950" s="247"/>
      <c r="U1950" s="13"/>
      <c r="V1950" s="13"/>
      <c r="W1950" s="13"/>
      <c r="X1950" s="13"/>
      <c r="Y1950" s="13"/>
      <c r="Z1950" s="13"/>
      <c r="AA1950" s="13"/>
      <c r="AB1950" s="13"/>
      <c r="AC1950" s="13"/>
      <c r="AD1950" s="13"/>
      <c r="AE1950" s="13"/>
      <c r="AT1950" s="248" t="s">
        <v>196</v>
      </c>
      <c r="AU1950" s="248" t="s">
        <v>86</v>
      </c>
      <c r="AV1950" s="13" t="s">
        <v>86</v>
      </c>
      <c r="AW1950" s="13" t="s">
        <v>32</v>
      </c>
      <c r="AX1950" s="13" t="s">
        <v>76</v>
      </c>
      <c r="AY1950" s="248" t="s">
        <v>116</v>
      </c>
    </row>
    <row r="1951" s="13" customFormat="1">
      <c r="A1951" s="13"/>
      <c r="B1951" s="237"/>
      <c r="C1951" s="238"/>
      <c r="D1951" s="239" t="s">
        <v>196</v>
      </c>
      <c r="E1951" s="240" t="s">
        <v>1</v>
      </c>
      <c r="F1951" s="241" t="s">
        <v>2664</v>
      </c>
      <c r="G1951" s="238"/>
      <c r="H1951" s="242">
        <v>9.9000000000000004</v>
      </c>
      <c r="I1951" s="243"/>
      <c r="J1951" s="238"/>
      <c r="K1951" s="238"/>
      <c r="L1951" s="244"/>
      <c r="M1951" s="245"/>
      <c r="N1951" s="246"/>
      <c r="O1951" s="246"/>
      <c r="P1951" s="246"/>
      <c r="Q1951" s="246"/>
      <c r="R1951" s="246"/>
      <c r="S1951" s="246"/>
      <c r="T1951" s="247"/>
      <c r="U1951" s="13"/>
      <c r="V1951" s="13"/>
      <c r="W1951" s="13"/>
      <c r="X1951" s="13"/>
      <c r="Y1951" s="13"/>
      <c r="Z1951" s="13"/>
      <c r="AA1951" s="13"/>
      <c r="AB1951" s="13"/>
      <c r="AC1951" s="13"/>
      <c r="AD1951" s="13"/>
      <c r="AE1951" s="13"/>
      <c r="AT1951" s="248" t="s">
        <v>196</v>
      </c>
      <c r="AU1951" s="248" t="s">
        <v>86</v>
      </c>
      <c r="AV1951" s="13" t="s">
        <v>86</v>
      </c>
      <c r="AW1951" s="13" t="s">
        <v>32</v>
      </c>
      <c r="AX1951" s="13" t="s">
        <v>76</v>
      </c>
      <c r="AY1951" s="248" t="s">
        <v>116</v>
      </c>
    </row>
    <row r="1952" s="13" customFormat="1">
      <c r="A1952" s="13"/>
      <c r="B1952" s="237"/>
      <c r="C1952" s="238"/>
      <c r="D1952" s="239" t="s">
        <v>196</v>
      </c>
      <c r="E1952" s="240" t="s">
        <v>1</v>
      </c>
      <c r="F1952" s="241" t="s">
        <v>2663</v>
      </c>
      <c r="G1952" s="238"/>
      <c r="H1952" s="242">
        <v>-1.26</v>
      </c>
      <c r="I1952" s="243"/>
      <c r="J1952" s="238"/>
      <c r="K1952" s="238"/>
      <c r="L1952" s="244"/>
      <c r="M1952" s="245"/>
      <c r="N1952" s="246"/>
      <c r="O1952" s="246"/>
      <c r="P1952" s="246"/>
      <c r="Q1952" s="246"/>
      <c r="R1952" s="246"/>
      <c r="S1952" s="246"/>
      <c r="T1952" s="247"/>
      <c r="U1952" s="13"/>
      <c r="V1952" s="13"/>
      <c r="W1952" s="13"/>
      <c r="X1952" s="13"/>
      <c r="Y1952" s="13"/>
      <c r="Z1952" s="13"/>
      <c r="AA1952" s="13"/>
      <c r="AB1952" s="13"/>
      <c r="AC1952" s="13"/>
      <c r="AD1952" s="13"/>
      <c r="AE1952" s="13"/>
      <c r="AT1952" s="248" t="s">
        <v>196</v>
      </c>
      <c r="AU1952" s="248" t="s">
        <v>86</v>
      </c>
      <c r="AV1952" s="13" t="s">
        <v>86</v>
      </c>
      <c r="AW1952" s="13" t="s">
        <v>32</v>
      </c>
      <c r="AX1952" s="13" t="s">
        <v>76</v>
      </c>
      <c r="AY1952" s="248" t="s">
        <v>116</v>
      </c>
    </row>
    <row r="1953" s="13" customFormat="1">
      <c r="A1953" s="13"/>
      <c r="B1953" s="237"/>
      <c r="C1953" s="238"/>
      <c r="D1953" s="239" t="s">
        <v>196</v>
      </c>
      <c r="E1953" s="240" t="s">
        <v>1</v>
      </c>
      <c r="F1953" s="241" t="s">
        <v>2665</v>
      </c>
      <c r="G1953" s="238"/>
      <c r="H1953" s="242">
        <v>6.1200000000000001</v>
      </c>
      <c r="I1953" s="243"/>
      <c r="J1953" s="238"/>
      <c r="K1953" s="238"/>
      <c r="L1953" s="244"/>
      <c r="M1953" s="245"/>
      <c r="N1953" s="246"/>
      <c r="O1953" s="246"/>
      <c r="P1953" s="246"/>
      <c r="Q1953" s="246"/>
      <c r="R1953" s="246"/>
      <c r="S1953" s="246"/>
      <c r="T1953" s="247"/>
      <c r="U1953" s="13"/>
      <c r="V1953" s="13"/>
      <c r="W1953" s="13"/>
      <c r="X1953" s="13"/>
      <c r="Y1953" s="13"/>
      <c r="Z1953" s="13"/>
      <c r="AA1953" s="13"/>
      <c r="AB1953" s="13"/>
      <c r="AC1953" s="13"/>
      <c r="AD1953" s="13"/>
      <c r="AE1953" s="13"/>
      <c r="AT1953" s="248" t="s">
        <v>196</v>
      </c>
      <c r="AU1953" s="248" t="s">
        <v>86</v>
      </c>
      <c r="AV1953" s="13" t="s">
        <v>86</v>
      </c>
      <c r="AW1953" s="13" t="s">
        <v>32</v>
      </c>
      <c r="AX1953" s="13" t="s">
        <v>76</v>
      </c>
      <c r="AY1953" s="248" t="s">
        <v>116</v>
      </c>
    </row>
    <row r="1954" s="13" customFormat="1">
      <c r="A1954" s="13"/>
      <c r="B1954" s="237"/>
      <c r="C1954" s="238"/>
      <c r="D1954" s="239" t="s">
        <v>196</v>
      </c>
      <c r="E1954" s="240" t="s">
        <v>1</v>
      </c>
      <c r="F1954" s="241" t="s">
        <v>2666</v>
      </c>
      <c r="G1954" s="238"/>
      <c r="H1954" s="242">
        <v>-1.0800000000000001</v>
      </c>
      <c r="I1954" s="243"/>
      <c r="J1954" s="238"/>
      <c r="K1954" s="238"/>
      <c r="L1954" s="244"/>
      <c r="M1954" s="245"/>
      <c r="N1954" s="246"/>
      <c r="O1954" s="246"/>
      <c r="P1954" s="246"/>
      <c r="Q1954" s="246"/>
      <c r="R1954" s="246"/>
      <c r="S1954" s="246"/>
      <c r="T1954" s="247"/>
      <c r="U1954" s="13"/>
      <c r="V1954" s="13"/>
      <c r="W1954" s="13"/>
      <c r="X1954" s="13"/>
      <c r="Y1954" s="13"/>
      <c r="Z1954" s="13"/>
      <c r="AA1954" s="13"/>
      <c r="AB1954" s="13"/>
      <c r="AC1954" s="13"/>
      <c r="AD1954" s="13"/>
      <c r="AE1954" s="13"/>
      <c r="AT1954" s="248" t="s">
        <v>196</v>
      </c>
      <c r="AU1954" s="248" t="s">
        <v>86</v>
      </c>
      <c r="AV1954" s="13" t="s">
        <v>86</v>
      </c>
      <c r="AW1954" s="13" t="s">
        <v>32</v>
      </c>
      <c r="AX1954" s="13" t="s">
        <v>76</v>
      </c>
      <c r="AY1954" s="248" t="s">
        <v>116</v>
      </c>
    </row>
    <row r="1955" s="13" customFormat="1">
      <c r="A1955" s="13"/>
      <c r="B1955" s="237"/>
      <c r="C1955" s="238"/>
      <c r="D1955" s="239" t="s">
        <v>196</v>
      </c>
      <c r="E1955" s="240" t="s">
        <v>1</v>
      </c>
      <c r="F1955" s="241" t="s">
        <v>2667</v>
      </c>
      <c r="G1955" s="238"/>
      <c r="H1955" s="242">
        <v>16.506</v>
      </c>
      <c r="I1955" s="243"/>
      <c r="J1955" s="238"/>
      <c r="K1955" s="238"/>
      <c r="L1955" s="244"/>
      <c r="M1955" s="245"/>
      <c r="N1955" s="246"/>
      <c r="O1955" s="246"/>
      <c r="P1955" s="246"/>
      <c r="Q1955" s="246"/>
      <c r="R1955" s="246"/>
      <c r="S1955" s="246"/>
      <c r="T1955" s="247"/>
      <c r="U1955" s="13"/>
      <c r="V1955" s="13"/>
      <c r="W1955" s="13"/>
      <c r="X1955" s="13"/>
      <c r="Y1955" s="13"/>
      <c r="Z1955" s="13"/>
      <c r="AA1955" s="13"/>
      <c r="AB1955" s="13"/>
      <c r="AC1955" s="13"/>
      <c r="AD1955" s="13"/>
      <c r="AE1955" s="13"/>
      <c r="AT1955" s="248" t="s">
        <v>196</v>
      </c>
      <c r="AU1955" s="248" t="s">
        <v>86</v>
      </c>
      <c r="AV1955" s="13" t="s">
        <v>86</v>
      </c>
      <c r="AW1955" s="13" t="s">
        <v>32</v>
      </c>
      <c r="AX1955" s="13" t="s">
        <v>76</v>
      </c>
      <c r="AY1955" s="248" t="s">
        <v>116</v>
      </c>
    </row>
    <row r="1956" s="13" customFormat="1">
      <c r="A1956" s="13"/>
      <c r="B1956" s="237"/>
      <c r="C1956" s="238"/>
      <c r="D1956" s="239" t="s">
        <v>196</v>
      </c>
      <c r="E1956" s="240" t="s">
        <v>1</v>
      </c>
      <c r="F1956" s="241" t="s">
        <v>2668</v>
      </c>
      <c r="G1956" s="238"/>
      <c r="H1956" s="242">
        <v>0.35999999999999999</v>
      </c>
      <c r="I1956" s="243"/>
      <c r="J1956" s="238"/>
      <c r="K1956" s="238"/>
      <c r="L1956" s="244"/>
      <c r="M1956" s="245"/>
      <c r="N1956" s="246"/>
      <c r="O1956" s="246"/>
      <c r="P1956" s="246"/>
      <c r="Q1956" s="246"/>
      <c r="R1956" s="246"/>
      <c r="S1956" s="246"/>
      <c r="T1956" s="247"/>
      <c r="U1956" s="13"/>
      <c r="V1956" s="13"/>
      <c r="W1956" s="13"/>
      <c r="X1956" s="13"/>
      <c r="Y1956" s="13"/>
      <c r="Z1956" s="13"/>
      <c r="AA1956" s="13"/>
      <c r="AB1956" s="13"/>
      <c r="AC1956" s="13"/>
      <c r="AD1956" s="13"/>
      <c r="AE1956" s="13"/>
      <c r="AT1956" s="248" t="s">
        <v>196</v>
      </c>
      <c r="AU1956" s="248" t="s">
        <v>86</v>
      </c>
      <c r="AV1956" s="13" t="s">
        <v>86</v>
      </c>
      <c r="AW1956" s="13" t="s">
        <v>32</v>
      </c>
      <c r="AX1956" s="13" t="s">
        <v>76</v>
      </c>
      <c r="AY1956" s="248" t="s">
        <v>116</v>
      </c>
    </row>
    <row r="1957" s="13" customFormat="1">
      <c r="A1957" s="13"/>
      <c r="B1957" s="237"/>
      <c r="C1957" s="238"/>
      <c r="D1957" s="239" t="s">
        <v>196</v>
      </c>
      <c r="E1957" s="240" t="s">
        <v>1</v>
      </c>
      <c r="F1957" s="241" t="s">
        <v>2661</v>
      </c>
      <c r="G1957" s="238"/>
      <c r="H1957" s="242">
        <v>-3.7799999999999998</v>
      </c>
      <c r="I1957" s="243"/>
      <c r="J1957" s="238"/>
      <c r="K1957" s="238"/>
      <c r="L1957" s="244"/>
      <c r="M1957" s="245"/>
      <c r="N1957" s="246"/>
      <c r="O1957" s="246"/>
      <c r="P1957" s="246"/>
      <c r="Q1957" s="246"/>
      <c r="R1957" s="246"/>
      <c r="S1957" s="246"/>
      <c r="T1957" s="247"/>
      <c r="U1957" s="13"/>
      <c r="V1957" s="13"/>
      <c r="W1957" s="13"/>
      <c r="X1957" s="13"/>
      <c r="Y1957" s="13"/>
      <c r="Z1957" s="13"/>
      <c r="AA1957" s="13"/>
      <c r="AB1957" s="13"/>
      <c r="AC1957" s="13"/>
      <c r="AD1957" s="13"/>
      <c r="AE1957" s="13"/>
      <c r="AT1957" s="248" t="s">
        <v>196</v>
      </c>
      <c r="AU1957" s="248" t="s">
        <v>86</v>
      </c>
      <c r="AV1957" s="13" t="s">
        <v>86</v>
      </c>
      <c r="AW1957" s="13" t="s">
        <v>32</v>
      </c>
      <c r="AX1957" s="13" t="s">
        <v>76</v>
      </c>
      <c r="AY1957" s="248" t="s">
        <v>116</v>
      </c>
    </row>
    <row r="1958" s="13" customFormat="1">
      <c r="A1958" s="13"/>
      <c r="B1958" s="237"/>
      <c r="C1958" s="238"/>
      <c r="D1958" s="239" t="s">
        <v>196</v>
      </c>
      <c r="E1958" s="240" t="s">
        <v>1</v>
      </c>
      <c r="F1958" s="241" t="s">
        <v>2666</v>
      </c>
      <c r="G1958" s="238"/>
      <c r="H1958" s="242">
        <v>-1.0800000000000001</v>
      </c>
      <c r="I1958" s="243"/>
      <c r="J1958" s="238"/>
      <c r="K1958" s="238"/>
      <c r="L1958" s="244"/>
      <c r="M1958" s="245"/>
      <c r="N1958" s="246"/>
      <c r="O1958" s="246"/>
      <c r="P1958" s="246"/>
      <c r="Q1958" s="246"/>
      <c r="R1958" s="246"/>
      <c r="S1958" s="246"/>
      <c r="T1958" s="247"/>
      <c r="U1958" s="13"/>
      <c r="V1958" s="13"/>
      <c r="W1958" s="13"/>
      <c r="X1958" s="13"/>
      <c r="Y1958" s="13"/>
      <c r="Z1958" s="13"/>
      <c r="AA1958" s="13"/>
      <c r="AB1958" s="13"/>
      <c r="AC1958" s="13"/>
      <c r="AD1958" s="13"/>
      <c r="AE1958" s="13"/>
      <c r="AT1958" s="248" t="s">
        <v>196</v>
      </c>
      <c r="AU1958" s="248" t="s">
        <v>86</v>
      </c>
      <c r="AV1958" s="13" t="s">
        <v>86</v>
      </c>
      <c r="AW1958" s="13" t="s">
        <v>32</v>
      </c>
      <c r="AX1958" s="13" t="s">
        <v>76</v>
      </c>
      <c r="AY1958" s="248" t="s">
        <v>116</v>
      </c>
    </row>
    <row r="1959" s="13" customFormat="1">
      <c r="A1959" s="13"/>
      <c r="B1959" s="237"/>
      <c r="C1959" s="238"/>
      <c r="D1959" s="239" t="s">
        <v>196</v>
      </c>
      <c r="E1959" s="240" t="s">
        <v>1</v>
      </c>
      <c r="F1959" s="241" t="s">
        <v>2669</v>
      </c>
      <c r="G1959" s="238"/>
      <c r="H1959" s="242">
        <v>9.8100000000000005</v>
      </c>
      <c r="I1959" s="243"/>
      <c r="J1959" s="238"/>
      <c r="K1959" s="238"/>
      <c r="L1959" s="244"/>
      <c r="M1959" s="245"/>
      <c r="N1959" s="246"/>
      <c r="O1959" s="246"/>
      <c r="P1959" s="246"/>
      <c r="Q1959" s="246"/>
      <c r="R1959" s="246"/>
      <c r="S1959" s="246"/>
      <c r="T1959" s="247"/>
      <c r="U1959" s="13"/>
      <c r="V1959" s="13"/>
      <c r="W1959" s="13"/>
      <c r="X1959" s="13"/>
      <c r="Y1959" s="13"/>
      <c r="Z1959" s="13"/>
      <c r="AA1959" s="13"/>
      <c r="AB1959" s="13"/>
      <c r="AC1959" s="13"/>
      <c r="AD1959" s="13"/>
      <c r="AE1959" s="13"/>
      <c r="AT1959" s="248" t="s">
        <v>196</v>
      </c>
      <c r="AU1959" s="248" t="s">
        <v>86</v>
      </c>
      <c r="AV1959" s="13" t="s">
        <v>86</v>
      </c>
      <c r="AW1959" s="13" t="s">
        <v>32</v>
      </c>
      <c r="AX1959" s="13" t="s">
        <v>76</v>
      </c>
      <c r="AY1959" s="248" t="s">
        <v>116</v>
      </c>
    </row>
    <row r="1960" s="13" customFormat="1">
      <c r="A1960" s="13"/>
      <c r="B1960" s="237"/>
      <c r="C1960" s="238"/>
      <c r="D1960" s="239" t="s">
        <v>196</v>
      </c>
      <c r="E1960" s="240" t="s">
        <v>1</v>
      </c>
      <c r="F1960" s="241" t="s">
        <v>2663</v>
      </c>
      <c r="G1960" s="238"/>
      <c r="H1960" s="242">
        <v>-1.26</v>
      </c>
      <c r="I1960" s="243"/>
      <c r="J1960" s="238"/>
      <c r="K1960" s="238"/>
      <c r="L1960" s="244"/>
      <c r="M1960" s="245"/>
      <c r="N1960" s="246"/>
      <c r="O1960" s="246"/>
      <c r="P1960" s="246"/>
      <c r="Q1960" s="246"/>
      <c r="R1960" s="246"/>
      <c r="S1960" s="246"/>
      <c r="T1960" s="247"/>
      <c r="U1960" s="13"/>
      <c r="V1960" s="13"/>
      <c r="W1960" s="13"/>
      <c r="X1960" s="13"/>
      <c r="Y1960" s="13"/>
      <c r="Z1960" s="13"/>
      <c r="AA1960" s="13"/>
      <c r="AB1960" s="13"/>
      <c r="AC1960" s="13"/>
      <c r="AD1960" s="13"/>
      <c r="AE1960" s="13"/>
      <c r="AT1960" s="248" t="s">
        <v>196</v>
      </c>
      <c r="AU1960" s="248" t="s">
        <v>86</v>
      </c>
      <c r="AV1960" s="13" t="s">
        <v>86</v>
      </c>
      <c r="AW1960" s="13" t="s">
        <v>32</v>
      </c>
      <c r="AX1960" s="13" t="s">
        <v>76</v>
      </c>
      <c r="AY1960" s="248" t="s">
        <v>116</v>
      </c>
    </row>
    <row r="1961" s="13" customFormat="1">
      <c r="A1961" s="13"/>
      <c r="B1961" s="237"/>
      <c r="C1961" s="238"/>
      <c r="D1961" s="239" t="s">
        <v>196</v>
      </c>
      <c r="E1961" s="240" t="s">
        <v>1</v>
      </c>
      <c r="F1961" s="241" t="s">
        <v>2670</v>
      </c>
      <c r="G1961" s="238"/>
      <c r="H1961" s="242">
        <v>9.0540000000000003</v>
      </c>
      <c r="I1961" s="243"/>
      <c r="J1961" s="238"/>
      <c r="K1961" s="238"/>
      <c r="L1961" s="244"/>
      <c r="M1961" s="245"/>
      <c r="N1961" s="246"/>
      <c r="O1961" s="246"/>
      <c r="P1961" s="246"/>
      <c r="Q1961" s="246"/>
      <c r="R1961" s="246"/>
      <c r="S1961" s="246"/>
      <c r="T1961" s="247"/>
      <c r="U1961" s="13"/>
      <c r="V1961" s="13"/>
      <c r="W1961" s="13"/>
      <c r="X1961" s="13"/>
      <c r="Y1961" s="13"/>
      <c r="Z1961" s="13"/>
      <c r="AA1961" s="13"/>
      <c r="AB1961" s="13"/>
      <c r="AC1961" s="13"/>
      <c r="AD1961" s="13"/>
      <c r="AE1961" s="13"/>
      <c r="AT1961" s="248" t="s">
        <v>196</v>
      </c>
      <c r="AU1961" s="248" t="s">
        <v>86</v>
      </c>
      <c r="AV1961" s="13" t="s">
        <v>86</v>
      </c>
      <c r="AW1961" s="13" t="s">
        <v>32</v>
      </c>
      <c r="AX1961" s="13" t="s">
        <v>76</v>
      </c>
      <c r="AY1961" s="248" t="s">
        <v>116</v>
      </c>
    </row>
    <row r="1962" s="13" customFormat="1">
      <c r="A1962" s="13"/>
      <c r="B1962" s="237"/>
      <c r="C1962" s="238"/>
      <c r="D1962" s="239" t="s">
        <v>196</v>
      </c>
      <c r="E1962" s="240" t="s">
        <v>1</v>
      </c>
      <c r="F1962" s="241" t="s">
        <v>2663</v>
      </c>
      <c r="G1962" s="238"/>
      <c r="H1962" s="242">
        <v>-1.26</v>
      </c>
      <c r="I1962" s="243"/>
      <c r="J1962" s="238"/>
      <c r="K1962" s="238"/>
      <c r="L1962" s="244"/>
      <c r="M1962" s="245"/>
      <c r="N1962" s="246"/>
      <c r="O1962" s="246"/>
      <c r="P1962" s="246"/>
      <c r="Q1962" s="246"/>
      <c r="R1962" s="246"/>
      <c r="S1962" s="246"/>
      <c r="T1962" s="247"/>
      <c r="U1962" s="13"/>
      <c r="V1962" s="13"/>
      <c r="W1962" s="13"/>
      <c r="X1962" s="13"/>
      <c r="Y1962" s="13"/>
      <c r="Z1962" s="13"/>
      <c r="AA1962" s="13"/>
      <c r="AB1962" s="13"/>
      <c r="AC1962" s="13"/>
      <c r="AD1962" s="13"/>
      <c r="AE1962" s="13"/>
      <c r="AT1962" s="248" t="s">
        <v>196</v>
      </c>
      <c r="AU1962" s="248" t="s">
        <v>86</v>
      </c>
      <c r="AV1962" s="13" t="s">
        <v>86</v>
      </c>
      <c r="AW1962" s="13" t="s">
        <v>32</v>
      </c>
      <c r="AX1962" s="13" t="s">
        <v>76</v>
      </c>
      <c r="AY1962" s="248" t="s">
        <v>116</v>
      </c>
    </row>
    <row r="1963" s="15" customFormat="1">
      <c r="A1963" s="15"/>
      <c r="B1963" s="260"/>
      <c r="C1963" s="261"/>
      <c r="D1963" s="239" t="s">
        <v>196</v>
      </c>
      <c r="E1963" s="262" t="s">
        <v>1</v>
      </c>
      <c r="F1963" s="263" t="s">
        <v>490</v>
      </c>
      <c r="G1963" s="261"/>
      <c r="H1963" s="264">
        <v>88.182000000000002</v>
      </c>
      <c r="I1963" s="265"/>
      <c r="J1963" s="261"/>
      <c r="K1963" s="261"/>
      <c r="L1963" s="266"/>
      <c r="M1963" s="267"/>
      <c r="N1963" s="268"/>
      <c r="O1963" s="268"/>
      <c r="P1963" s="268"/>
      <c r="Q1963" s="268"/>
      <c r="R1963" s="268"/>
      <c r="S1963" s="268"/>
      <c r="T1963" s="269"/>
      <c r="U1963" s="15"/>
      <c r="V1963" s="15"/>
      <c r="W1963" s="15"/>
      <c r="X1963" s="15"/>
      <c r="Y1963" s="15"/>
      <c r="Z1963" s="15"/>
      <c r="AA1963" s="15"/>
      <c r="AB1963" s="15"/>
      <c r="AC1963" s="15"/>
      <c r="AD1963" s="15"/>
      <c r="AE1963" s="15"/>
      <c r="AT1963" s="270" t="s">
        <v>196</v>
      </c>
      <c r="AU1963" s="270" t="s">
        <v>86</v>
      </c>
      <c r="AV1963" s="15" t="s">
        <v>119</v>
      </c>
      <c r="AW1963" s="15" t="s">
        <v>32</v>
      </c>
      <c r="AX1963" s="15" t="s">
        <v>76</v>
      </c>
      <c r="AY1963" s="270" t="s">
        <v>116</v>
      </c>
    </row>
    <row r="1964" s="13" customFormat="1">
      <c r="A1964" s="13"/>
      <c r="B1964" s="237"/>
      <c r="C1964" s="238"/>
      <c r="D1964" s="239" t="s">
        <v>196</v>
      </c>
      <c r="E1964" s="240" t="s">
        <v>1</v>
      </c>
      <c r="F1964" s="241" t="s">
        <v>2671</v>
      </c>
      <c r="G1964" s="238"/>
      <c r="H1964" s="242">
        <v>13.797000000000001</v>
      </c>
      <c r="I1964" s="243"/>
      <c r="J1964" s="238"/>
      <c r="K1964" s="238"/>
      <c r="L1964" s="244"/>
      <c r="M1964" s="245"/>
      <c r="N1964" s="246"/>
      <c r="O1964" s="246"/>
      <c r="P1964" s="246"/>
      <c r="Q1964" s="246"/>
      <c r="R1964" s="246"/>
      <c r="S1964" s="246"/>
      <c r="T1964" s="247"/>
      <c r="U1964" s="13"/>
      <c r="V1964" s="13"/>
      <c r="W1964" s="13"/>
      <c r="X1964" s="13"/>
      <c r="Y1964" s="13"/>
      <c r="Z1964" s="13"/>
      <c r="AA1964" s="13"/>
      <c r="AB1964" s="13"/>
      <c r="AC1964" s="13"/>
      <c r="AD1964" s="13"/>
      <c r="AE1964" s="13"/>
      <c r="AT1964" s="248" t="s">
        <v>196</v>
      </c>
      <c r="AU1964" s="248" t="s">
        <v>86</v>
      </c>
      <c r="AV1964" s="13" t="s">
        <v>86</v>
      </c>
      <c r="AW1964" s="13" t="s">
        <v>32</v>
      </c>
      <c r="AX1964" s="13" t="s">
        <v>76</v>
      </c>
      <c r="AY1964" s="248" t="s">
        <v>116</v>
      </c>
    </row>
    <row r="1965" s="13" customFormat="1">
      <c r="A1965" s="13"/>
      <c r="B1965" s="237"/>
      <c r="C1965" s="238"/>
      <c r="D1965" s="239" t="s">
        <v>196</v>
      </c>
      <c r="E1965" s="240" t="s">
        <v>1</v>
      </c>
      <c r="F1965" s="241" t="s">
        <v>2672</v>
      </c>
      <c r="G1965" s="238"/>
      <c r="H1965" s="242">
        <v>40.488</v>
      </c>
      <c r="I1965" s="243"/>
      <c r="J1965" s="238"/>
      <c r="K1965" s="238"/>
      <c r="L1965" s="244"/>
      <c r="M1965" s="245"/>
      <c r="N1965" s="246"/>
      <c r="O1965" s="246"/>
      <c r="P1965" s="246"/>
      <c r="Q1965" s="246"/>
      <c r="R1965" s="246"/>
      <c r="S1965" s="246"/>
      <c r="T1965" s="247"/>
      <c r="U1965" s="13"/>
      <c r="V1965" s="13"/>
      <c r="W1965" s="13"/>
      <c r="X1965" s="13"/>
      <c r="Y1965" s="13"/>
      <c r="Z1965" s="13"/>
      <c r="AA1965" s="13"/>
      <c r="AB1965" s="13"/>
      <c r="AC1965" s="13"/>
      <c r="AD1965" s="13"/>
      <c r="AE1965" s="13"/>
      <c r="AT1965" s="248" t="s">
        <v>196</v>
      </c>
      <c r="AU1965" s="248" t="s">
        <v>86</v>
      </c>
      <c r="AV1965" s="13" t="s">
        <v>86</v>
      </c>
      <c r="AW1965" s="13" t="s">
        <v>32</v>
      </c>
      <c r="AX1965" s="13" t="s">
        <v>76</v>
      </c>
      <c r="AY1965" s="248" t="s">
        <v>116</v>
      </c>
    </row>
    <row r="1966" s="13" customFormat="1">
      <c r="A1966" s="13"/>
      <c r="B1966" s="237"/>
      <c r="C1966" s="238"/>
      <c r="D1966" s="239" t="s">
        <v>196</v>
      </c>
      <c r="E1966" s="240" t="s">
        <v>1</v>
      </c>
      <c r="F1966" s="241" t="s">
        <v>819</v>
      </c>
      <c r="G1966" s="238"/>
      <c r="H1966" s="242">
        <v>-3.1520000000000001</v>
      </c>
      <c r="I1966" s="243"/>
      <c r="J1966" s="238"/>
      <c r="K1966" s="238"/>
      <c r="L1966" s="244"/>
      <c r="M1966" s="245"/>
      <c r="N1966" s="246"/>
      <c r="O1966" s="246"/>
      <c r="P1966" s="246"/>
      <c r="Q1966" s="246"/>
      <c r="R1966" s="246"/>
      <c r="S1966" s="246"/>
      <c r="T1966" s="247"/>
      <c r="U1966" s="13"/>
      <c r="V1966" s="13"/>
      <c r="W1966" s="13"/>
      <c r="X1966" s="13"/>
      <c r="Y1966" s="13"/>
      <c r="Z1966" s="13"/>
      <c r="AA1966" s="13"/>
      <c r="AB1966" s="13"/>
      <c r="AC1966" s="13"/>
      <c r="AD1966" s="13"/>
      <c r="AE1966" s="13"/>
      <c r="AT1966" s="248" t="s">
        <v>196</v>
      </c>
      <c r="AU1966" s="248" t="s">
        <v>86</v>
      </c>
      <c r="AV1966" s="13" t="s">
        <v>86</v>
      </c>
      <c r="AW1966" s="13" t="s">
        <v>32</v>
      </c>
      <c r="AX1966" s="13" t="s">
        <v>76</v>
      </c>
      <c r="AY1966" s="248" t="s">
        <v>116</v>
      </c>
    </row>
    <row r="1967" s="13" customFormat="1">
      <c r="A1967" s="13"/>
      <c r="B1967" s="237"/>
      <c r="C1967" s="238"/>
      <c r="D1967" s="239" t="s">
        <v>196</v>
      </c>
      <c r="E1967" s="240" t="s">
        <v>1</v>
      </c>
      <c r="F1967" s="241" t="s">
        <v>2673</v>
      </c>
      <c r="G1967" s="238"/>
      <c r="H1967" s="242">
        <v>-0.48999999999999999</v>
      </c>
      <c r="I1967" s="243"/>
      <c r="J1967" s="238"/>
      <c r="K1967" s="238"/>
      <c r="L1967" s="244"/>
      <c r="M1967" s="245"/>
      <c r="N1967" s="246"/>
      <c r="O1967" s="246"/>
      <c r="P1967" s="246"/>
      <c r="Q1967" s="246"/>
      <c r="R1967" s="246"/>
      <c r="S1967" s="246"/>
      <c r="T1967" s="247"/>
      <c r="U1967" s="13"/>
      <c r="V1967" s="13"/>
      <c r="W1967" s="13"/>
      <c r="X1967" s="13"/>
      <c r="Y1967" s="13"/>
      <c r="Z1967" s="13"/>
      <c r="AA1967" s="13"/>
      <c r="AB1967" s="13"/>
      <c r="AC1967" s="13"/>
      <c r="AD1967" s="13"/>
      <c r="AE1967" s="13"/>
      <c r="AT1967" s="248" t="s">
        <v>196</v>
      </c>
      <c r="AU1967" s="248" t="s">
        <v>86</v>
      </c>
      <c r="AV1967" s="13" t="s">
        <v>86</v>
      </c>
      <c r="AW1967" s="13" t="s">
        <v>32</v>
      </c>
      <c r="AX1967" s="13" t="s">
        <v>76</v>
      </c>
      <c r="AY1967" s="248" t="s">
        <v>116</v>
      </c>
    </row>
    <row r="1968" s="13" customFormat="1">
      <c r="A1968" s="13"/>
      <c r="B1968" s="237"/>
      <c r="C1968" s="238"/>
      <c r="D1968" s="239" t="s">
        <v>196</v>
      </c>
      <c r="E1968" s="240" t="s">
        <v>1</v>
      </c>
      <c r="F1968" s="241" t="s">
        <v>2674</v>
      </c>
      <c r="G1968" s="238"/>
      <c r="H1968" s="242">
        <v>0.34999999999999998</v>
      </c>
      <c r="I1968" s="243"/>
      <c r="J1968" s="238"/>
      <c r="K1968" s="238"/>
      <c r="L1968" s="244"/>
      <c r="M1968" s="245"/>
      <c r="N1968" s="246"/>
      <c r="O1968" s="246"/>
      <c r="P1968" s="246"/>
      <c r="Q1968" s="246"/>
      <c r="R1968" s="246"/>
      <c r="S1968" s="246"/>
      <c r="T1968" s="247"/>
      <c r="U1968" s="13"/>
      <c r="V1968" s="13"/>
      <c r="W1968" s="13"/>
      <c r="X1968" s="13"/>
      <c r="Y1968" s="13"/>
      <c r="Z1968" s="13"/>
      <c r="AA1968" s="13"/>
      <c r="AB1968" s="13"/>
      <c r="AC1968" s="13"/>
      <c r="AD1968" s="13"/>
      <c r="AE1968" s="13"/>
      <c r="AT1968" s="248" t="s">
        <v>196</v>
      </c>
      <c r="AU1968" s="248" t="s">
        <v>86</v>
      </c>
      <c r="AV1968" s="13" t="s">
        <v>86</v>
      </c>
      <c r="AW1968" s="13" t="s">
        <v>32</v>
      </c>
      <c r="AX1968" s="13" t="s">
        <v>76</v>
      </c>
      <c r="AY1968" s="248" t="s">
        <v>116</v>
      </c>
    </row>
    <row r="1969" s="13" customFormat="1">
      <c r="A1969" s="13"/>
      <c r="B1969" s="237"/>
      <c r="C1969" s="238"/>
      <c r="D1969" s="239" t="s">
        <v>196</v>
      </c>
      <c r="E1969" s="240" t="s">
        <v>1</v>
      </c>
      <c r="F1969" s="241" t="s">
        <v>2675</v>
      </c>
      <c r="G1969" s="238"/>
      <c r="H1969" s="242">
        <v>0.34999999999999998</v>
      </c>
      <c r="I1969" s="243"/>
      <c r="J1969" s="238"/>
      <c r="K1969" s="238"/>
      <c r="L1969" s="244"/>
      <c r="M1969" s="245"/>
      <c r="N1969" s="246"/>
      <c r="O1969" s="246"/>
      <c r="P1969" s="246"/>
      <c r="Q1969" s="246"/>
      <c r="R1969" s="246"/>
      <c r="S1969" s="246"/>
      <c r="T1969" s="247"/>
      <c r="U1969" s="13"/>
      <c r="V1969" s="13"/>
      <c r="W1969" s="13"/>
      <c r="X1969" s="13"/>
      <c r="Y1969" s="13"/>
      <c r="Z1969" s="13"/>
      <c r="AA1969" s="13"/>
      <c r="AB1969" s="13"/>
      <c r="AC1969" s="13"/>
      <c r="AD1969" s="13"/>
      <c r="AE1969" s="13"/>
      <c r="AT1969" s="248" t="s">
        <v>196</v>
      </c>
      <c r="AU1969" s="248" t="s">
        <v>86</v>
      </c>
      <c r="AV1969" s="13" t="s">
        <v>86</v>
      </c>
      <c r="AW1969" s="13" t="s">
        <v>32</v>
      </c>
      <c r="AX1969" s="13" t="s">
        <v>76</v>
      </c>
      <c r="AY1969" s="248" t="s">
        <v>116</v>
      </c>
    </row>
    <row r="1970" s="13" customFormat="1">
      <c r="A1970" s="13"/>
      <c r="B1970" s="237"/>
      <c r="C1970" s="238"/>
      <c r="D1970" s="239" t="s">
        <v>196</v>
      </c>
      <c r="E1970" s="240" t="s">
        <v>1</v>
      </c>
      <c r="F1970" s="241" t="s">
        <v>2676</v>
      </c>
      <c r="G1970" s="238"/>
      <c r="H1970" s="242">
        <v>11.880000000000001</v>
      </c>
      <c r="I1970" s="243"/>
      <c r="J1970" s="238"/>
      <c r="K1970" s="238"/>
      <c r="L1970" s="244"/>
      <c r="M1970" s="245"/>
      <c r="N1970" s="246"/>
      <c r="O1970" s="246"/>
      <c r="P1970" s="246"/>
      <c r="Q1970" s="246"/>
      <c r="R1970" s="246"/>
      <c r="S1970" s="246"/>
      <c r="T1970" s="247"/>
      <c r="U1970" s="13"/>
      <c r="V1970" s="13"/>
      <c r="W1970" s="13"/>
      <c r="X1970" s="13"/>
      <c r="Y1970" s="13"/>
      <c r="Z1970" s="13"/>
      <c r="AA1970" s="13"/>
      <c r="AB1970" s="13"/>
      <c r="AC1970" s="13"/>
      <c r="AD1970" s="13"/>
      <c r="AE1970" s="13"/>
      <c r="AT1970" s="248" t="s">
        <v>196</v>
      </c>
      <c r="AU1970" s="248" t="s">
        <v>86</v>
      </c>
      <c r="AV1970" s="13" t="s">
        <v>86</v>
      </c>
      <c r="AW1970" s="13" t="s">
        <v>32</v>
      </c>
      <c r="AX1970" s="13" t="s">
        <v>76</v>
      </c>
      <c r="AY1970" s="248" t="s">
        <v>116</v>
      </c>
    </row>
    <row r="1971" s="13" customFormat="1">
      <c r="A1971" s="13"/>
      <c r="B1971" s="237"/>
      <c r="C1971" s="238"/>
      <c r="D1971" s="239" t="s">
        <v>196</v>
      </c>
      <c r="E1971" s="240" t="s">
        <v>1</v>
      </c>
      <c r="F1971" s="241" t="s">
        <v>2677</v>
      </c>
      <c r="G1971" s="238"/>
      <c r="H1971" s="242">
        <v>40.488</v>
      </c>
      <c r="I1971" s="243"/>
      <c r="J1971" s="238"/>
      <c r="K1971" s="238"/>
      <c r="L1971" s="244"/>
      <c r="M1971" s="245"/>
      <c r="N1971" s="246"/>
      <c r="O1971" s="246"/>
      <c r="P1971" s="246"/>
      <c r="Q1971" s="246"/>
      <c r="R1971" s="246"/>
      <c r="S1971" s="246"/>
      <c r="T1971" s="247"/>
      <c r="U1971" s="13"/>
      <c r="V1971" s="13"/>
      <c r="W1971" s="13"/>
      <c r="X1971" s="13"/>
      <c r="Y1971" s="13"/>
      <c r="Z1971" s="13"/>
      <c r="AA1971" s="13"/>
      <c r="AB1971" s="13"/>
      <c r="AC1971" s="13"/>
      <c r="AD1971" s="13"/>
      <c r="AE1971" s="13"/>
      <c r="AT1971" s="248" t="s">
        <v>196</v>
      </c>
      <c r="AU1971" s="248" t="s">
        <v>86</v>
      </c>
      <c r="AV1971" s="13" t="s">
        <v>86</v>
      </c>
      <c r="AW1971" s="13" t="s">
        <v>32</v>
      </c>
      <c r="AX1971" s="13" t="s">
        <v>76</v>
      </c>
      <c r="AY1971" s="248" t="s">
        <v>116</v>
      </c>
    </row>
    <row r="1972" s="13" customFormat="1">
      <c r="A1972" s="13"/>
      <c r="B1972" s="237"/>
      <c r="C1972" s="238"/>
      <c r="D1972" s="239" t="s">
        <v>196</v>
      </c>
      <c r="E1972" s="240" t="s">
        <v>1</v>
      </c>
      <c r="F1972" s="241" t="s">
        <v>819</v>
      </c>
      <c r="G1972" s="238"/>
      <c r="H1972" s="242">
        <v>-3.1520000000000001</v>
      </c>
      <c r="I1972" s="243"/>
      <c r="J1972" s="238"/>
      <c r="K1972" s="238"/>
      <c r="L1972" s="244"/>
      <c r="M1972" s="245"/>
      <c r="N1972" s="246"/>
      <c r="O1972" s="246"/>
      <c r="P1972" s="246"/>
      <c r="Q1972" s="246"/>
      <c r="R1972" s="246"/>
      <c r="S1972" s="246"/>
      <c r="T1972" s="247"/>
      <c r="U1972" s="13"/>
      <c r="V1972" s="13"/>
      <c r="W1972" s="13"/>
      <c r="X1972" s="13"/>
      <c r="Y1972" s="13"/>
      <c r="Z1972" s="13"/>
      <c r="AA1972" s="13"/>
      <c r="AB1972" s="13"/>
      <c r="AC1972" s="13"/>
      <c r="AD1972" s="13"/>
      <c r="AE1972" s="13"/>
      <c r="AT1972" s="248" t="s">
        <v>196</v>
      </c>
      <c r="AU1972" s="248" t="s">
        <v>86</v>
      </c>
      <c r="AV1972" s="13" t="s">
        <v>86</v>
      </c>
      <c r="AW1972" s="13" t="s">
        <v>32</v>
      </c>
      <c r="AX1972" s="13" t="s">
        <v>76</v>
      </c>
      <c r="AY1972" s="248" t="s">
        <v>116</v>
      </c>
    </row>
    <row r="1973" s="15" customFormat="1">
      <c r="A1973" s="15"/>
      <c r="B1973" s="260"/>
      <c r="C1973" s="261"/>
      <c r="D1973" s="239" t="s">
        <v>196</v>
      </c>
      <c r="E1973" s="262" t="s">
        <v>1</v>
      </c>
      <c r="F1973" s="263" t="s">
        <v>2678</v>
      </c>
      <c r="G1973" s="261"/>
      <c r="H1973" s="264">
        <v>100.559</v>
      </c>
      <c r="I1973" s="265"/>
      <c r="J1973" s="261"/>
      <c r="K1973" s="261"/>
      <c r="L1973" s="266"/>
      <c r="M1973" s="267"/>
      <c r="N1973" s="268"/>
      <c r="O1973" s="268"/>
      <c r="P1973" s="268"/>
      <c r="Q1973" s="268"/>
      <c r="R1973" s="268"/>
      <c r="S1973" s="268"/>
      <c r="T1973" s="269"/>
      <c r="U1973" s="15"/>
      <c r="V1973" s="15"/>
      <c r="W1973" s="15"/>
      <c r="X1973" s="15"/>
      <c r="Y1973" s="15"/>
      <c r="Z1973" s="15"/>
      <c r="AA1973" s="15"/>
      <c r="AB1973" s="15"/>
      <c r="AC1973" s="15"/>
      <c r="AD1973" s="15"/>
      <c r="AE1973" s="15"/>
      <c r="AT1973" s="270" t="s">
        <v>196</v>
      </c>
      <c r="AU1973" s="270" t="s">
        <v>86</v>
      </c>
      <c r="AV1973" s="15" t="s">
        <v>119</v>
      </c>
      <c r="AW1973" s="15" t="s">
        <v>32</v>
      </c>
      <c r="AX1973" s="15" t="s">
        <v>76</v>
      </c>
      <c r="AY1973" s="270" t="s">
        <v>116</v>
      </c>
    </row>
    <row r="1974" s="13" customFormat="1">
      <c r="A1974" s="13"/>
      <c r="B1974" s="237"/>
      <c r="C1974" s="238"/>
      <c r="D1974" s="239" t="s">
        <v>196</v>
      </c>
      <c r="E1974" s="240" t="s">
        <v>1</v>
      </c>
      <c r="F1974" s="241" t="s">
        <v>2679</v>
      </c>
      <c r="G1974" s="238"/>
      <c r="H1974" s="242">
        <v>13.797000000000001</v>
      </c>
      <c r="I1974" s="243"/>
      <c r="J1974" s="238"/>
      <c r="K1974" s="238"/>
      <c r="L1974" s="244"/>
      <c r="M1974" s="245"/>
      <c r="N1974" s="246"/>
      <c r="O1974" s="246"/>
      <c r="P1974" s="246"/>
      <c r="Q1974" s="246"/>
      <c r="R1974" s="246"/>
      <c r="S1974" s="246"/>
      <c r="T1974" s="247"/>
      <c r="U1974" s="13"/>
      <c r="V1974" s="13"/>
      <c r="W1974" s="13"/>
      <c r="X1974" s="13"/>
      <c r="Y1974" s="13"/>
      <c r="Z1974" s="13"/>
      <c r="AA1974" s="13"/>
      <c r="AB1974" s="13"/>
      <c r="AC1974" s="13"/>
      <c r="AD1974" s="13"/>
      <c r="AE1974" s="13"/>
      <c r="AT1974" s="248" t="s">
        <v>196</v>
      </c>
      <c r="AU1974" s="248" t="s">
        <v>86</v>
      </c>
      <c r="AV1974" s="13" t="s">
        <v>86</v>
      </c>
      <c r="AW1974" s="13" t="s">
        <v>32</v>
      </c>
      <c r="AX1974" s="13" t="s">
        <v>76</v>
      </c>
      <c r="AY1974" s="248" t="s">
        <v>116</v>
      </c>
    </row>
    <row r="1975" s="13" customFormat="1">
      <c r="A1975" s="13"/>
      <c r="B1975" s="237"/>
      <c r="C1975" s="238"/>
      <c r="D1975" s="239" t="s">
        <v>196</v>
      </c>
      <c r="E1975" s="240" t="s">
        <v>1</v>
      </c>
      <c r="F1975" s="241" t="s">
        <v>2680</v>
      </c>
      <c r="G1975" s="238"/>
      <c r="H1975" s="242">
        <v>40.488</v>
      </c>
      <c r="I1975" s="243"/>
      <c r="J1975" s="238"/>
      <c r="K1975" s="238"/>
      <c r="L1975" s="244"/>
      <c r="M1975" s="245"/>
      <c r="N1975" s="246"/>
      <c r="O1975" s="246"/>
      <c r="P1975" s="246"/>
      <c r="Q1975" s="246"/>
      <c r="R1975" s="246"/>
      <c r="S1975" s="246"/>
      <c r="T1975" s="247"/>
      <c r="U1975" s="13"/>
      <c r="V1975" s="13"/>
      <c r="W1975" s="13"/>
      <c r="X1975" s="13"/>
      <c r="Y1975" s="13"/>
      <c r="Z1975" s="13"/>
      <c r="AA1975" s="13"/>
      <c r="AB1975" s="13"/>
      <c r="AC1975" s="13"/>
      <c r="AD1975" s="13"/>
      <c r="AE1975" s="13"/>
      <c r="AT1975" s="248" t="s">
        <v>196</v>
      </c>
      <c r="AU1975" s="248" t="s">
        <v>86</v>
      </c>
      <c r="AV1975" s="13" t="s">
        <v>86</v>
      </c>
      <c r="AW1975" s="13" t="s">
        <v>32</v>
      </c>
      <c r="AX1975" s="13" t="s">
        <v>76</v>
      </c>
      <c r="AY1975" s="248" t="s">
        <v>116</v>
      </c>
    </row>
    <row r="1976" s="13" customFormat="1">
      <c r="A1976" s="13"/>
      <c r="B1976" s="237"/>
      <c r="C1976" s="238"/>
      <c r="D1976" s="239" t="s">
        <v>196</v>
      </c>
      <c r="E1976" s="240" t="s">
        <v>1</v>
      </c>
      <c r="F1976" s="241" t="s">
        <v>819</v>
      </c>
      <c r="G1976" s="238"/>
      <c r="H1976" s="242">
        <v>-3.1520000000000001</v>
      </c>
      <c r="I1976" s="243"/>
      <c r="J1976" s="238"/>
      <c r="K1976" s="238"/>
      <c r="L1976" s="244"/>
      <c r="M1976" s="245"/>
      <c r="N1976" s="246"/>
      <c r="O1976" s="246"/>
      <c r="P1976" s="246"/>
      <c r="Q1976" s="246"/>
      <c r="R1976" s="246"/>
      <c r="S1976" s="246"/>
      <c r="T1976" s="247"/>
      <c r="U1976" s="13"/>
      <c r="V1976" s="13"/>
      <c r="W1976" s="13"/>
      <c r="X1976" s="13"/>
      <c r="Y1976" s="13"/>
      <c r="Z1976" s="13"/>
      <c r="AA1976" s="13"/>
      <c r="AB1976" s="13"/>
      <c r="AC1976" s="13"/>
      <c r="AD1976" s="13"/>
      <c r="AE1976" s="13"/>
      <c r="AT1976" s="248" t="s">
        <v>196</v>
      </c>
      <c r="AU1976" s="248" t="s">
        <v>86</v>
      </c>
      <c r="AV1976" s="13" t="s">
        <v>86</v>
      </c>
      <c r="AW1976" s="13" t="s">
        <v>32</v>
      </c>
      <c r="AX1976" s="13" t="s">
        <v>76</v>
      </c>
      <c r="AY1976" s="248" t="s">
        <v>116</v>
      </c>
    </row>
    <row r="1977" s="13" customFormat="1">
      <c r="A1977" s="13"/>
      <c r="B1977" s="237"/>
      <c r="C1977" s="238"/>
      <c r="D1977" s="239" t="s">
        <v>196</v>
      </c>
      <c r="E1977" s="240" t="s">
        <v>1</v>
      </c>
      <c r="F1977" s="241" t="s">
        <v>2681</v>
      </c>
      <c r="G1977" s="238"/>
      <c r="H1977" s="242">
        <v>-0.48999999999999999</v>
      </c>
      <c r="I1977" s="243"/>
      <c r="J1977" s="238"/>
      <c r="K1977" s="238"/>
      <c r="L1977" s="244"/>
      <c r="M1977" s="245"/>
      <c r="N1977" s="246"/>
      <c r="O1977" s="246"/>
      <c r="P1977" s="246"/>
      <c r="Q1977" s="246"/>
      <c r="R1977" s="246"/>
      <c r="S1977" s="246"/>
      <c r="T1977" s="247"/>
      <c r="U1977" s="13"/>
      <c r="V1977" s="13"/>
      <c r="W1977" s="13"/>
      <c r="X1977" s="13"/>
      <c r="Y1977" s="13"/>
      <c r="Z1977" s="13"/>
      <c r="AA1977" s="13"/>
      <c r="AB1977" s="13"/>
      <c r="AC1977" s="13"/>
      <c r="AD1977" s="13"/>
      <c r="AE1977" s="13"/>
      <c r="AT1977" s="248" t="s">
        <v>196</v>
      </c>
      <c r="AU1977" s="248" t="s">
        <v>86</v>
      </c>
      <c r="AV1977" s="13" t="s">
        <v>86</v>
      </c>
      <c r="AW1977" s="13" t="s">
        <v>32</v>
      </c>
      <c r="AX1977" s="13" t="s">
        <v>76</v>
      </c>
      <c r="AY1977" s="248" t="s">
        <v>116</v>
      </c>
    </row>
    <row r="1978" s="13" customFormat="1">
      <c r="A1978" s="13"/>
      <c r="B1978" s="237"/>
      <c r="C1978" s="238"/>
      <c r="D1978" s="239" t="s">
        <v>196</v>
      </c>
      <c r="E1978" s="240" t="s">
        <v>1</v>
      </c>
      <c r="F1978" s="241" t="s">
        <v>2674</v>
      </c>
      <c r="G1978" s="238"/>
      <c r="H1978" s="242">
        <v>0.34999999999999998</v>
      </c>
      <c r="I1978" s="243"/>
      <c r="J1978" s="238"/>
      <c r="K1978" s="238"/>
      <c r="L1978" s="244"/>
      <c r="M1978" s="245"/>
      <c r="N1978" s="246"/>
      <c r="O1978" s="246"/>
      <c r="P1978" s="246"/>
      <c r="Q1978" s="246"/>
      <c r="R1978" s="246"/>
      <c r="S1978" s="246"/>
      <c r="T1978" s="247"/>
      <c r="U1978" s="13"/>
      <c r="V1978" s="13"/>
      <c r="W1978" s="13"/>
      <c r="X1978" s="13"/>
      <c r="Y1978" s="13"/>
      <c r="Z1978" s="13"/>
      <c r="AA1978" s="13"/>
      <c r="AB1978" s="13"/>
      <c r="AC1978" s="13"/>
      <c r="AD1978" s="13"/>
      <c r="AE1978" s="13"/>
      <c r="AT1978" s="248" t="s">
        <v>196</v>
      </c>
      <c r="AU1978" s="248" t="s">
        <v>86</v>
      </c>
      <c r="AV1978" s="13" t="s">
        <v>86</v>
      </c>
      <c r="AW1978" s="13" t="s">
        <v>32</v>
      </c>
      <c r="AX1978" s="13" t="s">
        <v>76</v>
      </c>
      <c r="AY1978" s="248" t="s">
        <v>116</v>
      </c>
    </row>
    <row r="1979" s="13" customFormat="1">
      <c r="A1979" s="13"/>
      <c r="B1979" s="237"/>
      <c r="C1979" s="238"/>
      <c r="D1979" s="239" t="s">
        <v>196</v>
      </c>
      <c r="E1979" s="240" t="s">
        <v>1</v>
      </c>
      <c r="F1979" s="241" t="s">
        <v>2675</v>
      </c>
      <c r="G1979" s="238"/>
      <c r="H1979" s="242">
        <v>0.34999999999999998</v>
      </c>
      <c r="I1979" s="243"/>
      <c r="J1979" s="238"/>
      <c r="K1979" s="238"/>
      <c r="L1979" s="244"/>
      <c r="M1979" s="245"/>
      <c r="N1979" s="246"/>
      <c r="O1979" s="246"/>
      <c r="P1979" s="246"/>
      <c r="Q1979" s="246"/>
      <c r="R1979" s="246"/>
      <c r="S1979" s="246"/>
      <c r="T1979" s="247"/>
      <c r="U1979" s="13"/>
      <c r="V1979" s="13"/>
      <c r="W1979" s="13"/>
      <c r="X1979" s="13"/>
      <c r="Y1979" s="13"/>
      <c r="Z1979" s="13"/>
      <c r="AA1979" s="13"/>
      <c r="AB1979" s="13"/>
      <c r="AC1979" s="13"/>
      <c r="AD1979" s="13"/>
      <c r="AE1979" s="13"/>
      <c r="AT1979" s="248" t="s">
        <v>196</v>
      </c>
      <c r="AU1979" s="248" t="s">
        <v>86</v>
      </c>
      <c r="AV1979" s="13" t="s">
        <v>86</v>
      </c>
      <c r="AW1979" s="13" t="s">
        <v>32</v>
      </c>
      <c r="AX1979" s="13" t="s">
        <v>76</v>
      </c>
      <c r="AY1979" s="248" t="s">
        <v>116</v>
      </c>
    </row>
    <row r="1980" s="13" customFormat="1">
      <c r="A1980" s="13"/>
      <c r="B1980" s="237"/>
      <c r="C1980" s="238"/>
      <c r="D1980" s="239" t="s">
        <v>196</v>
      </c>
      <c r="E1980" s="240" t="s">
        <v>1</v>
      </c>
      <c r="F1980" s="241" t="s">
        <v>2682</v>
      </c>
      <c r="G1980" s="238"/>
      <c r="H1980" s="242">
        <v>11.880000000000001</v>
      </c>
      <c r="I1980" s="243"/>
      <c r="J1980" s="238"/>
      <c r="K1980" s="238"/>
      <c r="L1980" s="244"/>
      <c r="M1980" s="245"/>
      <c r="N1980" s="246"/>
      <c r="O1980" s="246"/>
      <c r="P1980" s="246"/>
      <c r="Q1980" s="246"/>
      <c r="R1980" s="246"/>
      <c r="S1980" s="246"/>
      <c r="T1980" s="247"/>
      <c r="U1980" s="13"/>
      <c r="V1980" s="13"/>
      <c r="W1980" s="13"/>
      <c r="X1980" s="13"/>
      <c r="Y1980" s="13"/>
      <c r="Z1980" s="13"/>
      <c r="AA1980" s="13"/>
      <c r="AB1980" s="13"/>
      <c r="AC1980" s="13"/>
      <c r="AD1980" s="13"/>
      <c r="AE1980" s="13"/>
      <c r="AT1980" s="248" t="s">
        <v>196</v>
      </c>
      <c r="AU1980" s="248" t="s">
        <v>86</v>
      </c>
      <c r="AV1980" s="13" t="s">
        <v>86</v>
      </c>
      <c r="AW1980" s="13" t="s">
        <v>32</v>
      </c>
      <c r="AX1980" s="13" t="s">
        <v>76</v>
      </c>
      <c r="AY1980" s="248" t="s">
        <v>116</v>
      </c>
    </row>
    <row r="1981" s="13" customFormat="1">
      <c r="A1981" s="13"/>
      <c r="B1981" s="237"/>
      <c r="C1981" s="238"/>
      <c r="D1981" s="239" t="s">
        <v>196</v>
      </c>
      <c r="E1981" s="240" t="s">
        <v>1</v>
      </c>
      <c r="F1981" s="241" t="s">
        <v>2683</v>
      </c>
      <c r="G1981" s="238"/>
      <c r="H1981" s="242">
        <v>40.488</v>
      </c>
      <c r="I1981" s="243"/>
      <c r="J1981" s="238"/>
      <c r="K1981" s="238"/>
      <c r="L1981" s="244"/>
      <c r="M1981" s="245"/>
      <c r="N1981" s="246"/>
      <c r="O1981" s="246"/>
      <c r="P1981" s="246"/>
      <c r="Q1981" s="246"/>
      <c r="R1981" s="246"/>
      <c r="S1981" s="246"/>
      <c r="T1981" s="247"/>
      <c r="U1981" s="13"/>
      <c r="V1981" s="13"/>
      <c r="W1981" s="13"/>
      <c r="X1981" s="13"/>
      <c r="Y1981" s="13"/>
      <c r="Z1981" s="13"/>
      <c r="AA1981" s="13"/>
      <c r="AB1981" s="13"/>
      <c r="AC1981" s="13"/>
      <c r="AD1981" s="13"/>
      <c r="AE1981" s="13"/>
      <c r="AT1981" s="248" t="s">
        <v>196</v>
      </c>
      <c r="AU1981" s="248" t="s">
        <v>86</v>
      </c>
      <c r="AV1981" s="13" t="s">
        <v>86</v>
      </c>
      <c r="AW1981" s="13" t="s">
        <v>32</v>
      </c>
      <c r="AX1981" s="13" t="s">
        <v>76</v>
      </c>
      <c r="AY1981" s="248" t="s">
        <v>116</v>
      </c>
    </row>
    <row r="1982" s="13" customFormat="1">
      <c r="A1982" s="13"/>
      <c r="B1982" s="237"/>
      <c r="C1982" s="238"/>
      <c r="D1982" s="239" t="s">
        <v>196</v>
      </c>
      <c r="E1982" s="240" t="s">
        <v>1</v>
      </c>
      <c r="F1982" s="241" t="s">
        <v>819</v>
      </c>
      <c r="G1982" s="238"/>
      <c r="H1982" s="242">
        <v>-3.1520000000000001</v>
      </c>
      <c r="I1982" s="243"/>
      <c r="J1982" s="238"/>
      <c r="K1982" s="238"/>
      <c r="L1982" s="244"/>
      <c r="M1982" s="245"/>
      <c r="N1982" s="246"/>
      <c r="O1982" s="246"/>
      <c r="P1982" s="246"/>
      <c r="Q1982" s="246"/>
      <c r="R1982" s="246"/>
      <c r="S1982" s="246"/>
      <c r="T1982" s="247"/>
      <c r="U1982" s="13"/>
      <c r="V1982" s="13"/>
      <c r="W1982" s="13"/>
      <c r="X1982" s="13"/>
      <c r="Y1982" s="13"/>
      <c r="Z1982" s="13"/>
      <c r="AA1982" s="13"/>
      <c r="AB1982" s="13"/>
      <c r="AC1982" s="13"/>
      <c r="AD1982" s="13"/>
      <c r="AE1982" s="13"/>
      <c r="AT1982" s="248" t="s">
        <v>196</v>
      </c>
      <c r="AU1982" s="248" t="s">
        <v>86</v>
      </c>
      <c r="AV1982" s="13" t="s">
        <v>86</v>
      </c>
      <c r="AW1982" s="13" t="s">
        <v>32</v>
      </c>
      <c r="AX1982" s="13" t="s">
        <v>76</v>
      </c>
      <c r="AY1982" s="248" t="s">
        <v>116</v>
      </c>
    </row>
    <row r="1983" s="15" customFormat="1">
      <c r="A1983" s="15"/>
      <c r="B1983" s="260"/>
      <c r="C1983" s="261"/>
      <c r="D1983" s="239" t="s">
        <v>196</v>
      </c>
      <c r="E1983" s="262" t="s">
        <v>1</v>
      </c>
      <c r="F1983" s="263" t="s">
        <v>2684</v>
      </c>
      <c r="G1983" s="261"/>
      <c r="H1983" s="264">
        <v>100.559</v>
      </c>
      <c r="I1983" s="265"/>
      <c r="J1983" s="261"/>
      <c r="K1983" s="261"/>
      <c r="L1983" s="266"/>
      <c r="M1983" s="267"/>
      <c r="N1983" s="268"/>
      <c r="O1983" s="268"/>
      <c r="P1983" s="268"/>
      <c r="Q1983" s="268"/>
      <c r="R1983" s="268"/>
      <c r="S1983" s="268"/>
      <c r="T1983" s="269"/>
      <c r="U1983" s="15"/>
      <c r="V1983" s="15"/>
      <c r="W1983" s="15"/>
      <c r="X1983" s="15"/>
      <c r="Y1983" s="15"/>
      <c r="Z1983" s="15"/>
      <c r="AA1983" s="15"/>
      <c r="AB1983" s="15"/>
      <c r="AC1983" s="15"/>
      <c r="AD1983" s="15"/>
      <c r="AE1983" s="15"/>
      <c r="AT1983" s="270" t="s">
        <v>196</v>
      </c>
      <c r="AU1983" s="270" t="s">
        <v>86</v>
      </c>
      <c r="AV1983" s="15" t="s">
        <v>119</v>
      </c>
      <c r="AW1983" s="15" t="s">
        <v>32</v>
      </c>
      <c r="AX1983" s="15" t="s">
        <v>76</v>
      </c>
      <c r="AY1983" s="270" t="s">
        <v>116</v>
      </c>
    </row>
    <row r="1984" s="13" customFormat="1">
      <c r="A1984" s="13"/>
      <c r="B1984" s="237"/>
      <c r="C1984" s="238"/>
      <c r="D1984" s="239" t="s">
        <v>196</v>
      </c>
      <c r="E1984" s="240" t="s">
        <v>1</v>
      </c>
      <c r="F1984" s="241" t="s">
        <v>2685</v>
      </c>
      <c r="G1984" s="238"/>
      <c r="H1984" s="242">
        <v>5.6699999999999999</v>
      </c>
      <c r="I1984" s="243"/>
      <c r="J1984" s="238"/>
      <c r="K1984" s="238"/>
      <c r="L1984" s="244"/>
      <c r="M1984" s="245"/>
      <c r="N1984" s="246"/>
      <c r="O1984" s="246"/>
      <c r="P1984" s="246"/>
      <c r="Q1984" s="246"/>
      <c r="R1984" s="246"/>
      <c r="S1984" s="246"/>
      <c r="T1984" s="247"/>
      <c r="U1984" s="13"/>
      <c r="V1984" s="13"/>
      <c r="W1984" s="13"/>
      <c r="X1984" s="13"/>
      <c r="Y1984" s="13"/>
      <c r="Z1984" s="13"/>
      <c r="AA1984" s="13"/>
      <c r="AB1984" s="13"/>
      <c r="AC1984" s="13"/>
      <c r="AD1984" s="13"/>
      <c r="AE1984" s="13"/>
      <c r="AT1984" s="248" t="s">
        <v>196</v>
      </c>
      <c r="AU1984" s="248" t="s">
        <v>86</v>
      </c>
      <c r="AV1984" s="13" t="s">
        <v>86</v>
      </c>
      <c r="AW1984" s="13" t="s">
        <v>32</v>
      </c>
      <c r="AX1984" s="13" t="s">
        <v>76</v>
      </c>
      <c r="AY1984" s="248" t="s">
        <v>116</v>
      </c>
    </row>
    <row r="1985" s="13" customFormat="1">
      <c r="A1985" s="13"/>
      <c r="B1985" s="237"/>
      <c r="C1985" s="238"/>
      <c r="D1985" s="239" t="s">
        <v>196</v>
      </c>
      <c r="E1985" s="240" t="s">
        <v>1</v>
      </c>
      <c r="F1985" s="241" t="s">
        <v>2686</v>
      </c>
      <c r="G1985" s="238"/>
      <c r="H1985" s="242">
        <v>22.638000000000002</v>
      </c>
      <c r="I1985" s="243"/>
      <c r="J1985" s="238"/>
      <c r="K1985" s="238"/>
      <c r="L1985" s="244"/>
      <c r="M1985" s="245"/>
      <c r="N1985" s="246"/>
      <c r="O1985" s="246"/>
      <c r="P1985" s="246"/>
      <c r="Q1985" s="246"/>
      <c r="R1985" s="246"/>
      <c r="S1985" s="246"/>
      <c r="T1985" s="247"/>
      <c r="U1985" s="13"/>
      <c r="V1985" s="13"/>
      <c r="W1985" s="13"/>
      <c r="X1985" s="13"/>
      <c r="Y1985" s="13"/>
      <c r="Z1985" s="13"/>
      <c r="AA1985" s="13"/>
      <c r="AB1985" s="13"/>
      <c r="AC1985" s="13"/>
      <c r="AD1985" s="13"/>
      <c r="AE1985" s="13"/>
      <c r="AT1985" s="248" t="s">
        <v>196</v>
      </c>
      <c r="AU1985" s="248" t="s">
        <v>86</v>
      </c>
      <c r="AV1985" s="13" t="s">
        <v>86</v>
      </c>
      <c r="AW1985" s="13" t="s">
        <v>32</v>
      </c>
      <c r="AX1985" s="13" t="s">
        <v>76</v>
      </c>
      <c r="AY1985" s="248" t="s">
        <v>116</v>
      </c>
    </row>
    <row r="1986" s="13" customFormat="1">
      <c r="A1986" s="13"/>
      <c r="B1986" s="237"/>
      <c r="C1986" s="238"/>
      <c r="D1986" s="239" t="s">
        <v>196</v>
      </c>
      <c r="E1986" s="240" t="s">
        <v>1</v>
      </c>
      <c r="F1986" s="241" t="s">
        <v>479</v>
      </c>
      <c r="G1986" s="238"/>
      <c r="H1986" s="242">
        <v>-1.5760000000000001</v>
      </c>
      <c r="I1986" s="243"/>
      <c r="J1986" s="238"/>
      <c r="K1986" s="238"/>
      <c r="L1986" s="244"/>
      <c r="M1986" s="245"/>
      <c r="N1986" s="246"/>
      <c r="O1986" s="246"/>
      <c r="P1986" s="246"/>
      <c r="Q1986" s="246"/>
      <c r="R1986" s="246"/>
      <c r="S1986" s="246"/>
      <c r="T1986" s="247"/>
      <c r="U1986" s="13"/>
      <c r="V1986" s="13"/>
      <c r="W1986" s="13"/>
      <c r="X1986" s="13"/>
      <c r="Y1986" s="13"/>
      <c r="Z1986" s="13"/>
      <c r="AA1986" s="13"/>
      <c r="AB1986" s="13"/>
      <c r="AC1986" s="13"/>
      <c r="AD1986" s="13"/>
      <c r="AE1986" s="13"/>
      <c r="AT1986" s="248" t="s">
        <v>196</v>
      </c>
      <c r="AU1986" s="248" t="s">
        <v>86</v>
      </c>
      <c r="AV1986" s="13" t="s">
        <v>86</v>
      </c>
      <c r="AW1986" s="13" t="s">
        <v>32</v>
      </c>
      <c r="AX1986" s="13" t="s">
        <v>76</v>
      </c>
      <c r="AY1986" s="248" t="s">
        <v>116</v>
      </c>
    </row>
    <row r="1987" s="13" customFormat="1">
      <c r="A1987" s="13"/>
      <c r="B1987" s="237"/>
      <c r="C1987" s="238"/>
      <c r="D1987" s="239" t="s">
        <v>196</v>
      </c>
      <c r="E1987" s="240" t="s">
        <v>1</v>
      </c>
      <c r="F1987" s="241" t="s">
        <v>2687</v>
      </c>
      <c r="G1987" s="238"/>
      <c r="H1987" s="242">
        <v>-0.245</v>
      </c>
      <c r="I1987" s="243"/>
      <c r="J1987" s="238"/>
      <c r="K1987" s="238"/>
      <c r="L1987" s="244"/>
      <c r="M1987" s="245"/>
      <c r="N1987" s="246"/>
      <c r="O1987" s="246"/>
      <c r="P1987" s="246"/>
      <c r="Q1987" s="246"/>
      <c r="R1987" s="246"/>
      <c r="S1987" s="246"/>
      <c r="T1987" s="247"/>
      <c r="U1987" s="13"/>
      <c r="V1987" s="13"/>
      <c r="W1987" s="13"/>
      <c r="X1987" s="13"/>
      <c r="Y1987" s="13"/>
      <c r="Z1987" s="13"/>
      <c r="AA1987" s="13"/>
      <c r="AB1987" s="13"/>
      <c r="AC1987" s="13"/>
      <c r="AD1987" s="13"/>
      <c r="AE1987" s="13"/>
      <c r="AT1987" s="248" t="s">
        <v>196</v>
      </c>
      <c r="AU1987" s="248" t="s">
        <v>86</v>
      </c>
      <c r="AV1987" s="13" t="s">
        <v>86</v>
      </c>
      <c r="AW1987" s="13" t="s">
        <v>32</v>
      </c>
      <c r="AX1987" s="13" t="s">
        <v>76</v>
      </c>
      <c r="AY1987" s="248" t="s">
        <v>116</v>
      </c>
    </row>
    <row r="1988" s="13" customFormat="1">
      <c r="A1988" s="13"/>
      <c r="B1988" s="237"/>
      <c r="C1988" s="238"/>
      <c r="D1988" s="239" t="s">
        <v>196</v>
      </c>
      <c r="E1988" s="240" t="s">
        <v>1</v>
      </c>
      <c r="F1988" s="241" t="s">
        <v>2688</v>
      </c>
      <c r="G1988" s="238"/>
      <c r="H1988" s="242">
        <v>0.17499999999999999</v>
      </c>
      <c r="I1988" s="243"/>
      <c r="J1988" s="238"/>
      <c r="K1988" s="238"/>
      <c r="L1988" s="244"/>
      <c r="M1988" s="245"/>
      <c r="N1988" s="246"/>
      <c r="O1988" s="246"/>
      <c r="P1988" s="246"/>
      <c r="Q1988" s="246"/>
      <c r="R1988" s="246"/>
      <c r="S1988" s="246"/>
      <c r="T1988" s="247"/>
      <c r="U1988" s="13"/>
      <c r="V1988" s="13"/>
      <c r="W1988" s="13"/>
      <c r="X1988" s="13"/>
      <c r="Y1988" s="13"/>
      <c r="Z1988" s="13"/>
      <c r="AA1988" s="13"/>
      <c r="AB1988" s="13"/>
      <c r="AC1988" s="13"/>
      <c r="AD1988" s="13"/>
      <c r="AE1988" s="13"/>
      <c r="AT1988" s="248" t="s">
        <v>196</v>
      </c>
      <c r="AU1988" s="248" t="s">
        <v>86</v>
      </c>
      <c r="AV1988" s="13" t="s">
        <v>86</v>
      </c>
      <c r="AW1988" s="13" t="s">
        <v>32</v>
      </c>
      <c r="AX1988" s="13" t="s">
        <v>76</v>
      </c>
      <c r="AY1988" s="248" t="s">
        <v>116</v>
      </c>
    </row>
    <row r="1989" s="13" customFormat="1">
      <c r="A1989" s="13"/>
      <c r="B1989" s="237"/>
      <c r="C1989" s="238"/>
      <c r="D1989" s="239" t="s">
        <v>196</v>
      </c>
      <c r="E1989" s="240" t="s">
        <v>1</v>
      </c>
      <c r="F1989" s="241" t="s">
        <v>2689</v>
      </c>
      <c r="G1989" s="238"/>
      <c r="H1989" s="242">
        <v>0.17499999999999999</v>
      </c>
      <c r="I1989" s="243"/>
      <c r="J1989" s="238"/>
      <c r="K1989" s="238"/>
      <c r="L1989" s="244"/>
      <c r="M1989" s="245"/>
      <c r="N1989" s="246"/>
      <c r="O1989" s="246"/>
      <c r="P1989" s="246"/>
      <c r="Q1989" s="246"/>
      <c r="R1989" s="246"/>
      <c r="S1989" s="246"/>
      <c r="T1989" s="247"/>
      <c r="U1989" s="13"/>
      <c r="V1989" s="13"/>
      <c r="W1989" s="13"/>
      <c r="X1989" s="13"/>
      <c r="Y1989" s="13"/>
      <c r="Z1989" s="13"/>
      <c r="AA1989" s="13"/>
      <c r="AB1989" s="13"/>
      <c r="AC1989" s="13"/>
      <c r="AD1989" s="13"/>
      <c r="AE1989" s="13"/>
      <c r="AT1989" s="248" t="s">
        <v>196</v>
      </c>
      <c r="AU1989" s="248" t="s">
        <v>86</v>
      </c>
      <c r="AV1989" s="13" t="s">
        <v>86</v>
      </c>
      <c r="AW1989" s="13" t="s">
        <v>32</v>
      </c>
      <c r="AX1989" s="13" t="s">
        <v>76</v>
      </c>
      <c r="AY1989" s="248" t="s">
        <v>116</v>
      </c>
    </row>
    <row r="1990" s="13" customFormat="1">
      <c r="A1990" s="13"/>
      <c r="B1990" s="237"/>
      <c r="C1990" s="238"/>
      <c r="D1990" s="239" t="s">
        <v>196</v>
      </c>
      <c r="E1990" s="240" t="s">
        <v>1</v>
      </c>
      <c r="F1990" s="241" t="s">
        <v>2690</v>
      </c>
      <c r="G1990" s="238"/>
      <c r="H1990" s="242">
        <v>4.4550000000000001</v>
      </c>
      <c r="I1990" s="243"/>
      <c r="J1990" s="238"/>
      <c r="K1990" s="238"/>
      <c r="L1990" s="244"/>
      <c r="M1990" s="245"/>
      <c r="N1990" s="246"/>
      <c r="O1990" s="246"/>
      <c r="P1990" s="246"/>
      <c r="Q1990" s="246"/>
      <c r="R1990" s="246"/>
      <c r="S1990" s="246"/>
      <c r="T1990" s="247"/>
      <c r="U1990" s="13"/>
      <c r="V1990" s="13"/>
      <c r="W1990" s="13"/>
      <c r="X1990" s="13"/>
      <c r="Y1990" s="13"/>
      <c r="Z1990" s="13"/>
      <c r="AA1990" s="13"/>
      <c r="AB1990" s="13"/>
      <c r="AC1990" s="13"/>
      <c r="AD1990" s="13"/>
      <c r="AE1990" s="13"/>
      <c r="AT1990" s="248" t="s">
        <v>196</v>
      </c>
      <c r="AU1990" s="248" t="s">
        <v>86</v>
      </c>
      <c r="AV1990" s="13" t="s">
        <v>86</v>
      </c>
      <c r="AW1990" s="13" t="s">
        <v>32</v>
      </c>
      <c r="AX1990" s="13" t="s">
        <v>76</v>
      </c>
      <c r="AY1990" s="248" t="s">
        <v>116</v>
      </c>
    </row>
    <row r="1991" s="13" customFormat="1">
      <c r="A1991" s="13"/>
      <c r="B1991" s="237"/>
      <c r="C1991" s="238"/>
      <c r="D1991" s="239" t="s">
        <v>196</v>
      </c>
      <c r="E1991" s="240" t="s">
        <v>1</v>
      </c>
      <c r="F1991" s="241" t="s">
        <v>2691</v>
      </c>
      <c r="G1991" s="238"/>
      <c r="H1991" s="242">
        <v>22.596</v>
      </c>
      <c r="I1991" s="243"/>
      <c r="J1991" s="238"/>
      <c r="K1991" s="238"/>
      <c r="L1991" s="244"/>
      <c r="M1991" s="245"/>
      <c r="N1991" s="246"/>
      <c r="O1991" s="246"/>
      <c r="P1991" s="246"/>
      <c r="Q1991" s="246"/>
      <c r="R1991" s="246"/>
      <c r="S1991" s="246"/>
      <c r="T1991" s="247"/>
      <c r="U1991" s="13"/>
      <c r="V1991" s="13"/>
      <c r="W1991" s="13"/>
      <c r="X1991" s="13"/>
      <c r="Y1991" s="13"/>
      <c r="Z1991" s="13"/>
      <c r="AA1991" s="13"/>
      <c r="AB1991" s="13"/>
      <c r="AC1991" s="13"/>
      <c r="AD1991" s="13"/>
      <c r="AE1991" s="13"/>
      <c r="AT1991" s="248" t="s">
        <v>196</v>
      </c>
      <c r="AU1991" s="248" t="s">
        <v>86</v>
      </c>
      <c r="AV1991" s="13" t="s">
        <v>86</v>
      </c>
      <c r="AW1991" s="13" t="s">
        <v>32</v>
      </c>
      <c r="AX1991" s="13" t="s">
        <v>76</v>
      </c>
      <c r="AY1991" s="248" t="s">
        <v>116</v>
      </c>
    </row>
    <row r="1992" s="13" customFormat="1">
      <c r="A1992" s="13"/>
      <c r="B1992" s="237"/>
      <c r="C1992" s="238"/>
      <c r="D1992" s="239" t="s">
        <v>196</v>
      </c>
      <c r="E1992" s="240" t="s">
        <v>1</v>
      </c>
      <c r="F1992" s="241" t="s">
        <v>479</v>
      </c>
      <c r="G1992" s="238"/>
      <c r="H1992" s="242">
        <v>-1.5760000000000001</v>
      </c>
      <c r="I1992" s="243"/>
      <c r="J1992" s="238"/>
      <c r="K1992" s="238"/>
      <c r="L1992" s="244"/>
      <c r="M1992" s="245"/>
      <c r="N1992" s="246"/>
      <c r="O1992" s="246"/>
      <c r="P1992" s="246"/>
      <c r="Q1992" s="246"/>
      <c r="R1992" s="246"/>
      <c r="S1992" s="246"/>
      <c r="T1992" s="247"/>
      <c r="U1992" s="13"/>
      <c r="V1992" s="13"/>
      <c r="W1992" s="13"/>
      <c r="X1992" s="13"/>
      <c r="Y1992" s="13"/>
      <c r="Z1992" s="13"/>
      <c r="AA1992" s="13"/>
      <c r="AB1992" s="13"/>
      <c r="AC1992" s="13"/>
      <c r="AD1992" s="13"/>
      <c r="AE1992" s="13"/>
      <c r="AT1992" s="248" t="s">
        <v>196</v>
      </c>
      <c r="AU1992" s="248" t="s">
        <v>86</v>
      </c>
      <c r="AV1992" s="13" t="s">
        <v>86</v>
      </c>
      <c r="AW1992" s="13" t="s">
        <v>32</v>
      </c>
      <c r="AX1992" s="13" t="s">
        <v>76</v>
      </c>
      <c r="AY1992" s="248" t="s">
        <v>116</v>
      </c>
    </row>
    <row r="1993" s="15" customFormat="1">
      <c r="A1993" s="15"/>
      <c r="B1993" s="260"/>
      <c r="C1993" s="261"/>
      <c r="D1993" s="239" t="s">
        <v>196</v>
      </c>
      <c r="E1993" s="262" t="s">
        <v>1</v>
      </c>
      <c r="F1993" s="263" t="s">
        <v>2692</v>
      </c>
      <c r="G1993" s="261"/>
      <c r="H1993" s="264">
        <v>52.311999999999998</v>
      </c>
      <c r="I1993" s="265"/>
      <c r="J1993" s="261"/>
      <c r="K1993" s="261"/>
      <c r="L1993" s="266"/>
      <c r="M1993" s="267"/>
      <c r="N1993" s="268"/>
      <c r="O1993" s="268"/>
      <c r="P1993" s="268"/>
      <c r="Q1993" s="268"/>
      <c r="R1993" s="268"/>
      <c r="S1993" s="268"/>
      <c r="T1993" s="269"/>
      <c r="U1993" s="15"/>
      <c r="V1993" s="15"/>
      <c r="W1993" s="15"/>
      <c r="X1993" s="15"/>
      <c r="Y1993" s="15"/>
      <c r="Z1993" s="15"/>
      <c r="AA1993" s="15"/>
      <c r="AB1993" s="15"/>
      <c r="AC1993" s="15"/>
      <c r="AD1993" s="15"/>
      <c r="AE1993" s="15"/>
      <c r="AT1993" s="270" t="s">
        <v>196</v>
      </c>
      <c r="AU1993" s="270" t="s">
        <v>86</v>
      </c>
      <c r="AV1993" s="15" t="s">
        <v>119</v>
      </c>
      <c r="AW1993" s="15" t="s">
        <v>32</v>
      </c>
      <c r="AX1993" s="15" t="s">
        <v>76</v>
      </c>
      <c r="AY1993" s="270" t="s">
        <v>116</v>
      </c>
    </row>
    <row r="1994" s="14" customFormat="1">
      <c r="A1994" s="14"/>
      <c r="B1994" s="249"/>
      <c r="C1994" s="250"/>
      <c r="D1994" s="239" t="s">
        <v>196</v>
      </c>
      <c r="E1994" s="251" t="s">
        <v>1</v>
      </c>
      <c r="F1994" s="252" t="s">
        <v>201</v>
      </c>
      <c r="G1994" s="250"/>
      <c r="H1994" s="253">
        <v>341.61200000000002</v>
      </c>
      <c r="I1994" s="254"/>
      <c r="J1994" s="250"/>
      <c r="K1994" s="250"/>
      <c r="L1994" s="255"/>
      <c r="M1994" s="256"/>
      <c r="N1994" s="257"/>
      <c r="O1994" s="257"/>
      <c r="P1994" s="257"/>
      <c r="Q1994" s="257"/>
      <c r="R1994" s="257"/>
      <c r="S1994" s="257"/>
      <c r="T1994" s="258"/>
      <c r="U1994" s="14"/>
      <c r="V1994" s="14"/>
      <c r="W1994" s="14"/>
      <c r="X1994" s="14"/>
      <c r="Y1994" s="14"/>
      <c r="Z1994" s="14"/>
      <c r="AA1994" s="14"/>
      <c r="AB1994" s="14"/>
      <c r="AC1994" s="14"/>
      <c r="AD1994" s="14"/>
      <c r="AE1994" s="14"/>
      <c r="AT1994" s="259" t="s">
        <v>196</v>
      </c>
      <c r="AU1994" s="259" t="s">
        <v>86</v>
      </c>
      <c r="AV1994" s="14" t="s">
        <v>126</v>
      </c>
      <c r="AW1994" s="14" t="s">
        <v>32</v>
      </c>
      <c r="AX1994" s="14" t="s">
        <v>81</v>
      </c>
      <c r="AY1994" s="259" t="s">
        <v>116</v>
      </c>
    </row>
    <row r="1995" s="2" customFormat="1" ht="24.15" customHeight="1">
      <c r="A1995" s="38"/>
      <c r="B1995" s="39"/>
      <c r="C1995" s="271" t="s">
        <v>2693</v>
      </c>
      <c r="D1995" s="271" t="s">
        <v>1304</v>
      </c>
      <c r="E1995" s="272" t="s">
        <v>2694</v>
      </c>
      <c r="F1995" s="273" t="s">
        <v>2695</v>
      </c>
      <c r="G1995" s="274" t="s">
        <v>262</v>
      </c>
      <c r="H1995" s="275">
        <v>355.27600000000001</v>
      </c>
      <c r="I1995" s="276"/>
      <c r="J1995" s="277">
        <f>ROUND(I1995*H1995,2)</f>
        <v>0</v>
      </c>
      <c r="K1995" s="278"/>
      <c r="L1995" s="279"/>
      <c r="M1995" s="280" t="s">
        <v>1</v>
      </c>
      <c r="N1995" s="281" t="s">
        <v>41</v>
      </c>
      <c r="O1995" s="91"/>
      <c r="P1995" s="226">
        <f>O1995*H1995</f>
        <v>0</v>
      </c>
      <c r="Q1995" s="226">
        <v>0</v>
      </c>
      <c r="R1995" s="226">
        <f>Q1995*H1995</f>
        <v>0</v>
      </c>
      <c r="S1995" s="226">
        <v>0</v>
      </c>
      <c r="T1995" s="227">
        <f>S1995*H1995</f>
        <v>0</v>
      </c>
      <c r="U1995" s="38"/>
      <c r="V1995" s="38"/>
      <c r="W1995" s="38"/>
      <c r="X1995" s="38"/>
      <c r="Y1995" s="38"/>
      <c r="Z1995" s="38"/>
      <c r="AA1995" s="38"/>
      <c r="AB1995" s="38"/>
      <c r="AC1995" s="38"/>
      <c r="AD1995" s="38"/>
      <c r="AE1995" s="38"/>
      <c r="AR1995" s="228" t="s">
        <v>519</v>
      </c>
      <c r="AT1995" s="228" t="s">
        <v>1304</v>
      </c>
      <c r="AU1995" s="228" t="s">
        <v>86</v>
      </c>
      <c r="AY1995" s="17" t="s">
        <v>116</v>
      </c>
      <c r="BE1995" s="229">
        <f>IF(N1995="základní",J1995,0)</f>
        <v>0</v>
      </c>
      <c r="BF1995" s="229">
        <f>IF(N1995="snížená",J1995,0)</f>
        <v>0</v>
      </c>
      <c r="BG1995" s="229">
        <f>IF(N1995="zákl. přenesená",J1995,0)</f>
        <v>0</v>
      </c>
      <c r="BH1995" s="229">
        <f>IF(N1995="sníž. přenesená",J1995,0)</f>
        <v>0</v>
      </c>
      <c r="BI1995" s="229">
        <f>IF(N1995="nulová",J1995,0)</f>
        <v>0</v>
      </c>
      <c r="BJ1995" s="17" t="s">
        <v>81</v>
      </c>
      <c r="BK1995" s="229">
        <f>ROUND(I1995*H1995,2)</f>
        <v>0</v>
      </c>
      <c r="BL1995" s="17" t="s">
        <v>379</v>
      </c>
      <c r="BM1995" s="228" t="s">
        <v>2696</v>
      </c>
    </row>
    <row r="1996" s="13" customFormat="1">
      <c r="A1996" s="13"/>
      <c r="B1996" s="237"/>
      <c r="C1996" s="238"/>
      <c r="D1996" s="239" t="s">
        <v>196</v>
      </c>
      <c r="E1996" s="240" t="s">
        <v>1</v>
      </c>
      <c r="F1996" s="241" t="s">
        <v>2697</v>
      </c>
      <c r="G1996" s="238"/>
      <c r="H1996" s="242">
        <v>355.27600000000001</v>
      </c>
      <c r="I1996" s="243"/>
      <c r="J1996" s="238"/>
      <c r="K1996" s="238"/>
      <c r="L1996" s="244"/>
      <c r="M1996" s="245"/>
      <c r="N1996" s="246"/>
      <c r="O1996" s="246"/>
      <c r="P1996" s="246"/>
      <c r="Q1996" s="246"/>
      <c r="R1996" s="246"/>
      <c r="S1996" s="246"/>
      <c r="T1996" s="247"/>
      <c r="U1996" s="13"/>
      <c r="V1996" s="13"/>
      <c r="W1996" s="13"/>
      <c r="X1996" s="13"/>
      <c r="Y1996" s="13"/>
      <c r="Z1996" s="13"/>
      <c r="AA1996" s="13"/>
      <c r="AB1996" s="13"/>
      <c r="AC1996" s="13"/>
      <c r="AD1996" s="13"/>
      <c r="AE1996" s="13"/>
      <c r="AT1996" s="248" t="s">
        <v>196</v>
      </c>
      <c r="AU1996" s="248" t="s">
        <v>86</v>
      </c>
      <c r="AV1996" s="13" t="s">
        <v>86</v>
      </c>
      <c r="AW1996" s="13" t="s">
        <v>32</v>
      </c>
      <c r="AX1996" s="13" t="s">
        <v>81</v>
      </c>
      <c r="AY1996" s="248" t="s">
        <v>116</v>
      </c>
    </row>
    <row r="1997" s="2" customFormat="1" ht="24.15" customHeight="1">
      <c r="A1997" s="38"/>
      <c r="B1997" s="39"/>
      <c r="C1997" s="216" t="s">
        <v>2698</v>
      </c>
      <c r="D1997" s="216" t="s">
        <v>120</v>
      </c>
      <c r="E1997" s="217" t="s">
        <v>2699</v>
      </c>
      <c r="F1997" s="218" t="s">
        <v>2700</v>
      </c>
      <c r="G1997" s="219" t="s">
        <v>262</v>
      </c>
      <c r="H1997" s="220">
        <v>123.54300000000001</v>
      </c>
      <c r="I1997" s="221"/>
      <c r="J1997" s="222">
        <f>ROUND(I1997*H1997,2)</f>
        <v>0</v>
      </c>
      <c r="K1997" s="223"/>
      <c r="L1997" s="44"/>
      <c r="M1997" s="224" t="s">
        <v>1</v>
      </c>
      <c r="N1997" s="225" t="s">
        <v>41</v>
      </c>
      <c r="O1997" s="91"/>
      <c r="P1997" s="226">
        <f>O1997*H1997</f>
        <v>0</v>
      </c>
      <c r="Q1997" s="226">
        <v>0</v>
      </c>
      <c r="R1997" s="226">
        <f>Q1997*H1997</f>
        <v>0</v>
      </c>
      <c r="S1997" s="226">
        <v>0</v>
      </c>
      <c r="T1997" s="227">
        <f>S1997*H1997</f>
        <v>0</v>
      </c>
      <c r="U1997" s="38"/>
      <c r="V1997" s="38"/>
      <c r="W1997" s="38"/>
      <c r="X1997" s="38"/>
      <c r="Y1997" s="38"/>
      <c r="Z1997" s="38"/>
      <c r="AA1997" s="38"/>
      <c r="AB1997" s="38"/>
      <c r="AC1997" s="38"/>
      <c r="AD1997" s="38"/>
      <c r="AE1997" s="38"/>
      <c r="AR1997" s="228" t="s">
        <v>379</v>
      </c>
      <c r="AT1997" s="228" t="s">
        <v>120</v>
      </c>
      <c r="AU1997" s="228" t="s">
        <v>86</v>
      </c>
      <c r="AY1997" s="17" t="s">
        <v>116</v>
      </c>
      <c r="BE1997" s="229">
        <f>IF(N1997="základní",J1997,0)</f>
        <v>0</v>
      </c>
      <c r="BF1997" s="229">
        <f>IF(N1997="snížená",J1997,0)</f>
        <v>0</v>
      </c>
      <c r="BG1997" s="229">
        <f>IF(N1997="zákl. přenesená",J1997,0)</f>
        <v>0</v>
      </c>
      <c r="BH1997" s="229">
        <f>IF(N1997="sníž. přenesená",J1997,0)</f>
        <v>0</v>
      </c>
      <c r="BI1997" s="229">
        <f>IF(N1997="nulová",J1997,0)</f>
        <v>0</v>
      </c>
      <c r="BJ1997" s="17" t="s">
        <v>81</v>
      </c>
      <c r="BK1997" s="229">
        <f>ROUND(I1997*H1997,2)</f>
        <v>0</v>
      </c>
      <c r="BL1997" s="17" t="s">
        <v>379</v>
      </c>
      <c r="BM1997" s="228" t="s">
        <v>2701</v>
      </c>
    </row>
    <row r="1998" s="13" customFormat="1">
      <c r="A1998" s="13"/>
      <c r="B1998" s="237"/>
      <c r="C1998" s="238"/>
      <c r="D1998" s="239" t="s">
        <v>196</v>
      </c>
      <c r="E1998" s="240" t="s">
        <v>1</v>
      </c>
      <c r="F1998" s="241" t="s">
        <v>2654</v>
      </c>
      <c r="G1998" s="238"/>
      <c r="H1998" s="242">
        <v>11.016</v>
      </c>
      <c r="I1998" s="243"/>
      <c r="J1998" s="238"/>
      <c r="K1998" s="238"/>
      <c r="L1998" s="244"/>
      <c r="M1998" s="245"/>
      <c r="N1998" s="246"/>
      <c r="O1998" s="246"/>
      <c r="P1998" s="246"/>
      <c r="Q1998" s="246"/>
      <c r="R1998" s="246"/>
      <c r="S1998" s="246"/>
      <c r="T1998" s="247"/>
      <c r="U1998" s="13"/>
      <c r="V1998" s="13"/>
      <c r="W1998" s="13"/>
      <c r="X1998" s="13"/>
      <c r="Y1998" s="13"/>
      <c r="Z1998" s="13"/>
      <c r="AA1998" s="13"/>
      <c r="AB1998" s="13"/>
      <c r="AC1998" s="13"/>
      <c r="AD1998" s="13"/>
      <c r="AE1998" s="13"/>
      <c r="AT1998" s="248" t="s">
        <v>196</v>
      </c>
      <c r="AU1998" s="248" t="s">
        <v>86</v>
      </c>
      <c r="AV1998" s="13" t="s">
        <v>86</v>
      </c>
      <c r="AW1998" s="13" t="s">
        <v>32</v>
      </c>
      <c r="AX1998" s="13" t="s">
        <v>76</v>
      </c>
      <c r="AY1998" s="248" t="s">
        <v>116</v>
      </c>
    </row>
    <row r="1999" s="13" customFormat="1">
      <c r="A1999" s="13"/>
      <c r="B1999" s="237"/>
      <c r="C1999" s="238"/>
      <c r="D1999" s="239" t="s">
        <v>196</v>
      </c>
      <c r="E1999" s="240" t="s">
        <v>1</v>
      </c>
      <c r="F1999" s="241" t="s">
        <v>2655</v>
      </c>
      <c r="G1999" s="238"/>
      <c r="H1999" s="242">
        <v>-2.52</v>
      </c>
      <c r="I1999" s="243"/>
      <c r="J1999" s="238"/>
      <c r="K1999" s="238"/>
      <c r="L1999" s="244"/>
      <c r="M1999" s="245"/>
      <c r="N1999" s="246"/>
      <c r="O1999" s="246"/>
      <c r="P1999" s="246"/>
      <c r="Q1999" s="246"/>
      <c r="R1999" s="246"/>
      <c r="S1999" s="246"/>
      <c r="T1999" s="247"/>
      <c r="U1999" s="13"/>
      <c r="V1999" s="13"/>
      <c r="W1999" s="13"/>
      <c r="X1999" s="13"/>
      <c r="Y1999" s="13"/>
      <c r="Z1999" s="13"/>
      <c r="AA1999" s="13"/>
      <c r="AB1999" s="13"/>
      <c r="AC1999" s="13"/>
      <c r="AD1999" s="13"/>
      <c r="AE1999" s="13"/>
      <c r="AT1999" s="248" t="s">
        <v>196</v>
      </c>
      <c r="AU1999" s="248" t="s">
        <v>86</v>
      </c>
      <c r="AV1999" s="13" t="s">
        <v>86</v>
      </c>
      <c r="AW1999" s="13" t="s">
        <v>32</v>
      </c>
      <c r="AX1999" s="13" t="s">
        <v>76</v>
      </c>
      <c r="AY1999" s="248" t="s">
        <v>116</v>
      </c>
    </row>
    <row r="2000" s="13" customFormat="1">
      <c r="A2000" s="13"/>
      <c r="B2000" s="237"/>
      <c r="C2000" s="238"/>
      <c r="D2000" s="239" t="s">
        <v>196</v>
      </c>
      <c r="E2000" s="240" t="s">
        <v>1</v>
      </c>
      <c r="F2000" s="241" t="s">
        <v>2656</v>
      </c>
      <c r="G2000" s="238"/>
      <c r="H2000" s="242">
        <v>9.3599999999999994</v>
      </c>
      <c r="I2000" s="243"/>
      <c r="J2000" s="238"/>
      <c r="K2000" s="238"/>
      <c r="L2000" s="244"/>
      <c r="M2000" s="245"/>
      <c r="N2000" s="246"/>
      <c r="O2000" s="246"/>
      <c r="P2000" s="246"/>
      <c r="Q2000" s="246"/>
      <c r="R2000" s="246"/>
      <c r="S2000" s="246"/>
      <c r="T2000" s="247"/>
      <c r="U2000" s="13"/>
      <c r="V2000" s="13"/>
      <c r="W2000" s="13"/>
      <c r="X2000" s="13"/>
      <c r="Y2000" s="13"/>
      <c r="Z2000" s="13"/>
      <c r="AA2000" s="13"/>
      <c r="AB2000" s="13"/>
      <c r="AC2000" s="13"/>
      <c r="AD2000" s="13"/>
      <c r="AE2000" s="13"/>
      <c r="AT2000" s="248" t="s">
        <v>196</v>
      </c>
      <c r="AU2000" s="248" t="s">
        <v>86</v>
      </c>
      <c r="AV2000" s="13" t="s">
        <v>86</v>
      </c>
      <c r="AW2000" s="13" t="s">
        <v>32</v>
      </c>
      <c r="AX2000" s="13" t="s">
        <v>76</v>
      </c>
      <c r="AY2000" s="248" t="s">
        <v>116</v>
      </c>
    </row>
    <row r="2001" s="13" customFormat="1">
      <c r="A2001" s="13"/>
      <c r="B2001" s="237"/>
      <c r="C2001" s="238"/>
      <c r="D2001" s="239" t="s">
        <v>196</v>
      </c>
      <c r="E2001" s="240" t="s">
        <v>1</v>
      </c>
      <c r="F2001" s="241" t="s">
        <v>2657</v>
      </c>
      <c r="G2001" s="238"/>
      <c r="H2001" s="242">
        <v>-1.26</v>
      </c>
      <c r="I2001" s="243"/>
      <c r="J2001" s="238"/>
      <c r="K2001" s="238"/>
      <c r="L2001" s="244"/>
      <c r="M2001" s="245"/>
      <c r="N2001" s="246"/>
      <c r="O2001" s="246"/>
      <c r="P2001" s="246"/>
      <c r="Q2001" s="246"/>
      <c r="R2001" s="246"/>
      <c r="S2001" s="246"/>
      <c r="T2001" s="247"/>
      <c r="U2001" s="13"/>
      <c r="V2001" s="13"/>
      <c r="W2001" s="13"/>
      <c r="X2001" s="13"/>
      <c r="Y2001" s="13"/>
      <c r="Z2001" s="13"/>
      <c r="AA2001" s="13"/>
      <c r="AB2001" s="13"/>
      <c r="AC2001" s="13"/>
      <c r="AD2001" s="13"/>
      <c r="AE2001" s="13"/>
      <c r="AT2001" s="248" t="s">
        <v>196</v>
      </c>
      <c r="AU2001" s="248" t="s">
        <v>86</v>
      </c>
      <c r="AV2001" s="13" t="s">
        <v>86</v>
      </c>
      <c r="AW2001" s="13" t="s">
        <v>32</v>
      </c>
      <c r="AX2001" s="13" t="s">
        <v>76</v>
      </c>
      <c r="AY2001" s="248" t="s">
        <v>116</v>
      </c>
    </row>
    <row r="2002" s="13" customFormat="1">
      <c r="A2002" s="13"/>
      <c r="B2002" s="237"/>
      <c r="C2002" s="238"/>
      <c r="D2002" s="239" t="s">
        <v>196</v>
      </c>
      <c r="E2002" s="240" t="s">
        <v>1</v>
      </c>
      <c r="F2002" s="241" t="s">
        <v>2660</v>
      </c>
      <c r="G2002" s="238"/>
      <c r="H2002" s="242">
        <v>11.843999999999999</v>
      </c>
      <c r="I2002" s="243"/>
      <c r="J2002" s="238"/>
      <c r="K2002" s="238"/>
      <c r="L2002" s="244"/>
      <c r="M2002" s="245"/>
      <c r="N2002" s="246"/>
      <c r="O2002" s="246"/>
      <c r="P2002" s="246"/>
      <c r="Q2002" s="246"/>
      <c r="R2002" s="246"/>
      <c r="S2002" s="246"/>
      <c r="T2002" s="247"/>
      <c r="U2002" s="13"/>
      <c r="V2002" s="13"/>
      <c r="W2002" s="13"/>
      <c r="X2002" s="13"/>
      <c r="Y2002" s="13"/>
      <c r="Z2002" s="13"/>
      <c r="AA2002" s="13"/>
      <c r="AB2002" s="13"/>
      <c r="AC2002" s="13"/>
      <c r="AD2002" s="13"/>
      <c r="AE2002" s="13"/>
      <c r="AT2002" s="248" t="s">
        <v>196</v>
      </c>
      <c r="AU2002" s="248" t="s">
        <v>86</v>
      </c>
      <c r="AV2002" s="13" t="s">
        <v>86</v>
      </c>
      <c r="AW2002" s="13" t="s">
        <v>32</v>
      </c>
      <c r="AX2002" s="13" t="s">
        <v>76</v>
      </c>
      <c r="AY2002" s="248" t="s">
        <v>116</v>
      </c>
    </row>
    <row r="2003" s="13" customFormat="1">
      <c r="A2003" s="13"/>
      <c r="B2003" s="237"/>
      <c r="C2003" s="238"/>
      <c r="D2003" s="239" t="s">
        <v>196</v>
      </c>
      <c r="E2003" s="240" t="s">
        <v>1</v>
      </c>
      <c r="F2003" s="241" t="s">
        <v>2661</v>
      </c>
      <c r="G2003" s="238"/>
      <c r="H2003" s="242">
        <v>-3.7799999999999998</v>
      </c>
      <c r="I2003" s="243"/>
      <c r="J2003" s="238"/>
      <c r="K2003" s="238"/>
      <c r="L2003" s="244"/>
      <c r="M2003" s="245"/>
      <c r="N2003" s="246"/>
      <c r="O2003" s="246"/>
      <c r="P2003" s="246"/>
      <c r="Q2003" s="246"/>
      <c r="R2003" s="246"/>
      <c r="S2003" s="246"/>
      <c r="T2003" s="247"/>
      <c r="U2003" s="13"/>
      <c r="V2003" s="13"/>
      <c r="W2003" s="13"/>
      <c r="X2003" s="13"/>
      <c r="Y2003" s="13"/>
      <c r="Z2003" s="13"/>
      <c r="AA2003" s="13"/>
      <c r="AB2003" s="13"/>
      <c r="AC2003" s="13"/>
      <c r="AD2003" s="13"/>
      <c r="AE2003" s="13"/>
      <c r="AT2003" s="248" t="s">
        <v>196</v>
      </c>
      <c r="AU2003" s="248" t="s">
        <v>86</v>
      </c>
      <c r="AV2003" s="13" t="s">
        <v>86</v>
      </c>
      <c r="AW2003" s="13" t="s">
        <v>32</v>
      </c>
      <c r="AX2003" s="13" t="s">
        <v>76</v>
      </c>
      <c r="AY2003" s="248" t="s">
        <v>116</v>
      </c>
    </row>
    <row r="2004" s="13" customFormat="1">
      <c r="A2004" s="13"/>
      <c r="B2004" s="237"/>
      <c r="C2004" s="238"/>
      <c r="D2004" s="239" t="s">
        <v>196</v>
      </c>
      <c r="E2004" s="240" t="s">
        <v>1</v>
      </c>
      <c r="F2004" s="241" t="s">
        <v>2662</v>
      </c>
      <c r="G2004" s="238"/>
      <c r="H2004" s="242">
        <v>8.6400000000000006</v>
      </c>
      <c r="I2004" s="243"/>
      <c r="J2004" s="238"/>
      <c r="K2004" s="238"/>
      <c r="L2004" s="244"/>
      <c r="M2004" s="245"/>
      <c r="N2004" s="246"/>
      <c r="O2004" s="246"/>
      <c r="P2004" s="246"/>
      <c r="Q2004" s="246"/>
      <c r="R2004" s="246"/>
      <c r="S2004" s="246"/>
      <c r="T2004" s="247"/>
      <c r="U2004" s="13"/>
      <c r="V2004" s="13"/>
      <c r="W2004" s="13"/>
      <c r="X2004" s="13"/>
      <c r="Y2004" s="13"/>
      <c r="Z2004" s="13"/>
      <c r="AA2004" s="13"/>
      <c r="AB2004" s="13"/>
      <c r="AC2004" s="13"/>
      <c r="AD2004" s="13"/>
      <c r="AE2004" s="13"/>
      <c r="AT2004" s="248" t="s">
        <v>196</v>
      </c>
      <c r="AU2004" s="248" t="s">
        <v>86</v>
      </c>
      <c r="AV2004" s="13" t="s">
        <v>86</v>
      </c>
      <c r="AW2004" s="13" t="s">
        <v>32</v>
      </c>
      <c r="AX2004" s="13" t="s">
        <v>76</v>
      </c>
      <c r="AY2004" s="248" t="s">
        <v>116</v>
      </c>
    </row>
    <row r="2005" s="13" customFormat="1">
      <c r="A2005" s="13"/>
      <c r="B2005" s="237"/>
      <c r="C2005" s="238"/>
      <c r="D2005" s="239" t="s">
        <v>196</v>
      </c>
      <c r="E2005" s="240" t="s">
        <v>1</v>
      </c>
      <c r="F2005" s="241" t="s">
        <v>2663</v>
      </c>
      <c r="G2005" s="238"/>
      <c r="H2005" s="242">
        <v>-1.26</v>
      </c>
      <c r="I2005" s="243"/>
      <c r="J2005" s="238"/>
      <c r="K2005" s="238"/>
      <c r="L2005" s="244"/>
      <c r="M2005" s="245"/>
      <c r="N2005" s="246"/>
      <c r="O2005" s="246"/>
      <c r="P2005" s="246"/>
      <c r="Q2005" s="246"/>
      <c r="R2005" s="246"/>
      <c r="S2005" s="246"/>
      <c r="T2005" s="247"/>
      <c r="U2005" s="13"/>
      <c r="V2005" s="13"/>
      <c r="W2005" s="13"/>
      <c r="X2005" s="13"/>
      <c r="Y2005" s="13"/>
      <c r="Z2005" s="13"/>
      <c r="AA2005" s="13"/>
      <c r="AB2005" s="13"/>
      <c r="AC2005" s="13"/>
      <c r="AD2005" s="13"/>
      <c r="AE2005" s="13"/>
      <c r="AT2005" s="248" t="s">
        <v>196</v>
      </c>
      <c r="AU2005" s="248" t="s">
        <v>86</v>
      </c>
      <c r="AV2005" s="13" t="s">
        <v>86</v>
      </c>
      <c r="AW2005" s="13" t="s">
        <v>32</v>
      </c>
      <c r="AX2005" s="13" t="s">
        <v>76</v>
      </c>
      <c r="AY2005" s="248" t="s">
        <v>116</v>
      </c>
    </row>
    <row r="2006" s="13" customFormat="1">
      <c r="A2006" s="13"/>
      <c r="B2006" s="237"/>
      <c r="C2006" s="238"/>
      <c r="D2006" s="239" t="s">
        <v>196</v>
      </c>
      <c r="E2006" s="240" t="s">
        <v>1</v>
      </c>
      <c r="F2006" s="241" t="s">
        <v>2664</v>
      </c>
      <c r="G2006" s="238"/>
      <c r="H2006" s="242">
        <v>9.9000000000000004</v>
      </c>
      <c r="I2006" s="243"/>
      <c r="J2006" s="238"/>
      <c r="K2006" s="238"/>
      <c r="L2006" s="244"/>
      <c r="M2006" s="245"/>
      <c r="N2006" s="246"/>
      <c r="O2006" s="246"/>
      <c r="P2006" s="246"/>
      <c r="Q2006" s="246"/>
      <c r="R2006" s="246"/>
      <c r="S2006" s="246"/>
      <c r="T2006" s="247"/>
      <c r="U2006" s="13"/>
      <c r="V2006" s="13"/>
      <c r="W2006" s="13"/>
      <c r="X2006" s="13"/>
      <c r="Y2006" s="13"/>
      <c r="Z2006" s="13"/>
      <c r="AA2006" s="13"/>
      <c r="AB2006" s="13"/>
      <c r="AC2006" s="13"/>
      <c r="AD2006" s="13"/>
      <c r="AE2006" s="13"/>
      <c r="AT2006" s="248" t="s">
        <v>196</v>
      </c>
      <c r="AU2006" s="248" t="s">
        <v>86</v>
      </c>
      <c r="AV2006" s="13" t="s">
        <v>86</v>
      </c>
      <c r="AW2006" s="13" t="s">
        <v>32</v>
      </c>
      <c r="AX2006" s="13" t="s">
        <v>76</v>
      </c>
      <c r="AY2006" s="248" t="s">
        <v>116</v>
      </c>
    </row>
    <row r="2007" s="13" customFormat="1">
      <c r="A2007" s="13"/>
      <c r="B2007" s="237"/>
      <c r="C2007" s="238"/>
      <c r="D2007" s="239" t="s">
        <v>196</v>
      </c>
      <c r="E2007" s="240" t="s">
        <v>1</v>
      </c>
      <c r="F2007" s="241" t="s">
        <v>2663</v>
      </c>
      <c r="G2007" s="238"/>
      <c r="H2007" s="242">
        <v>-1.26</v>
      </c>
      <c r="I2007" s="243"/>
      <c r="J2007" s="238"/>
      <c r="K2007" s="238"/>
      <c r="L2007" s="244"/>
      <c r="M2007" s="245"/>
      <c r="N2007" s="246"/>
      <c r="O2007" s="246"/>
      <c r="P2007" s="246"/>
      <c r="Q2007" s="246"/>
      <c r="R2007" s="246"/>
      <c r="S2007" s="246"/>
      <c r="T2007" s="247"/>
      <c r="U2007" s="13"/>
      <c r="V2007" s="13"/>
      <c r="W2007" s="13"/>
      <c r="X2007" s="13"/>
      <c r="Y2007" s="13"/>
      <c r="Z2007" s="13"/>
      <c r="AA2007" s="13"/>
      <c r="AB2007" s="13"/>
      <c r="AC2007" s="13"/>
      <c r="AD2007" s="13"/>
      <c r="AE2007" s="13"/>
      <c r="AT2007" s="248" t="s">
        <v>196</v>
      </c>
      <c r="AU2007" s="248" t="s">
        <v>86</v>
      </c>
      <c r="AV2007" s="13" t="s">
        <v>86</v>
      </c>
      <c r="AW2007" s="13" t="s">
        <v>32</v>
      </c>
      <c r="AX2007" s="13" t="s">
        <v>76</v>
      </c>
      <c r="AY2007" s="248" t="s">
        <v>116</v>
      </c>
    </row>
    <row r="2008" s="13" customFormat="1">
      <c r="A2008" s="13"/>
      <c r="B2008" s="237"/>
      <c r="C2008" s="238"/>
      <c r="D2008" s="239" t="s">
        <v>196</v>
      </c>
      <c r="E2008" s="240" t="s">
        <v>1</v>
      </c>
      <c r="F2008" s="241" t="s">
        <v>2665</v>
      </c>
      <c r="G2008" s="238"/>
      <c r="H2008" s="242">
        <v>6.1200000000000001</v>
      </c>
      <c r="I2008" s="243"/>
      <c r="J2008" s="238"/>
      <c r="K2008" s="238"/>
      <c r="L2008" s="244"/>
      <c r="M2008" s="245"/>
      <c r="N2008" s="246"/>
      <c r="O2008" s="246"/>
      <c r="P2008" s="246"/>
      <c r="Q2008" s="246"/>
      <c r="R2008" s="246"/>
      <c r="S2008" s="246"/>
      <c r="T2008" s="247"/>
      <c r="U2008" s="13"/>
      <c r="V2008" s="13"/>
      <c r="W2008" s="13"/>
      <c r="X2008" s="13"/>
      <c r="Y2008" s="13"/>
      <c r="Z2008" s="13"/>
      <c r="AA2008" s="13"/>
      <c r="AB2008" s="13"/>
      <c r="AC2008" s="13"/>
      <c r="AD2008" s="13"/>
      <c r="AE2008" s="13"/>
      <c r="AT2008" s="248" t="s">
        <v>196</v>
      </c>
      <c r="AU2008" s="248" t="s">
        <v>86</v>
      </c>
      <c r="AV2008" s="13" t="s">
        <v>86</v>
      </c>
      <c r="AW2008" s="13" t="s">
        <v>32</v>
      </c>
      <c r="AX2008" s="13" t="s">
        <v>76</v>
      </c>
      <c r="AY2008" s="248" t="s">
        <v>116</v>
      </c>
    </row>
    <row r="2009" s="13" customFormat="1">
      <c r="A2009" s="13"/>
      <c r="B2009" s="237"/>
      <c r="C2009" s="238"/>
      <c r="D2009" s="239" t="s">
        <v>196</v>
      </c>
      <c r="E2009" s="240" t="s">
        <v>1</v>
      </c>
      <c r="F2009" s="241" t="s">
        <v>2666</v>
      </c>
      <c r="G2009" s="238"/>
      <c r="H2009" s="242">
        <v>-1.0800000000000001</v>
      </c>
      <c r="I2009" s="243"/>
      <c r="J2009" s="238"/>
      <c r="K2009" s="238"/>
      <c r="L2009" s="244"/>
      <c r="M2009" s="245"/>
      <c r="N2009" s="246"/>
      <c r="O2009" s="246"/>
      <c r="P2009" s="246"/>
      <c r="Q2009" s="246"/>
      <c r="R2009" s="246"/>
      <c r="S2009" s="246"/>
      <c r="T2009" s="247"/>
      <c r="U2009" s="13"/>
      <c r="V2009" s="13"/>
      <c r="W2009" s="13"/>
      <c r="X2009" s="13"/>
      <c r="Y2009" s="13"/>
      <c r="Z2009" s="13"/>
      <c r="AA2009" s="13"/>
      <c r="AB2009" s="13"/>
      <c r="AC2009" s="13"/>
      <c r="AD2009" s="13"/>
      <c r="AE2009" s="13"/>
      <c r="AT2009" s="248" t="s">
        <v>196</v>
      </c>
      <c r="AU2009" s="248" t="s">
        <v>86</v>
      </c>
      <c r="AV2009" s="13" t="s">
        <v>86</v>
      </c>
      <c r="AW2009" s="13" t="s">
        <v>32</v>
      </c>
      <c r="AX2009" s="13" t="s">
        <v>76</v>
      </c>
      <c r="AY2009" s="248" t="s">
        <v>116</v>
      </c>
    </row>
    <row r="2010" s="13" customFormat="1">
      <c r="A2010" s="13"/>
      <c r="B2010" s="237"/>
      <c r="C2010" s="238"/>
      <c r="D2010" s="239" t="s">
        <v>196</v>
      </c>
      <c r="E2010" s="240" t="s">
        <v>1</v>
      </c>
      <c r="F2010" s="241" t="s">
        <v>2669</v>
      </c>
      <c r="G2010" s="238"/>
      <c r="H2010" s="242">
        <v>9.8100000000000005</v>
      </c>
      <c r="I2010" s="243"/>
      <c r="J2010" s="238"/>
      <c r="K2010" s="238"/>
      <c r="L2010" s="244"/>
      <c r="M2010" s="245"/>
      <c r="N2010" s="246"/>
      <c r="O2010" s="246"/>
      <c r="P2010" s="246"/>
      <c r="Q2010" s="246"/>
      <c r="R2010" s="246"/>
      <c r="S2010" s="246"/>
      <c r="T2010" s="247"/>
      <c r="U2010" s="13"/>
      <c r="V2010" s="13"/>
      <c r="W2010" s="13"/>
      <c r="X2010" s="13"/>
      <c r="Y2010" s="13"/>
      <c r="Z2010" s="13"/>
      <c r="AA2010" s="13"/>
      <c r="AB2010" s="13"/>
      <c r="AC2010" s="13"/>
      <c r="AD2010" s="13"/>
      <c r="AE2010" s="13"/>
      <c r="AT2010" s="248" t="s">
        <v>196</v>
      </c>
      <c r="AU2010" s="248" t="s">
        <v>86</v>
      </c>
      <c r="AV2010" s="13" t="s">
        <v>86</v>
      </c>
      <c r="AW2010" s="13" t="s">
        <v>32</v>
      </c>
      <c r="AX2010" s="13" t="s">
        <v>76</v>
      </c>
      <c r="AY2010" s="248" t="s">
        <v>116</v>
      </c>
    </row>
    <row r="2011" s="13" customFormat="1">
      <c r="A2011" s="13"/>
      <c r="B2011" s="237"/>
      <c r="C2011" s="238"/>
      <c r="D2011" s="239" t="s">
        <v>196</v>
      </c>
      <c r="E2011" s="240" t="s">
        <v>1</v>
      </c>
      <c r="F2011" s="241" t="s">
        <v>2663</v>
      </c>
      <c r="G2011" s="238"/>
      <c r="H2011" s="242">
        <v>-1.26</v>
      </c>
      <c r="I2011" s="243"/>
      <c r="J2011" s="238"/>
      <c r="K2011" s="238"/>
      <c r="L2011" s="244"/>
      <c r="M2011" s="245"/>
      <c r="N2011" s="246"/>
      <c r="O2011" s="246"/>
      <c r="P2011" s="246"/>
      <c r="Q2011" s="246"/>
      <c r="R2011" s="246"/>
      <c r="S2011" s="246"/>
      <c r="T2011" s="247"/>
      <c r="U2011" s="13"/>
      <c r="V2011" s="13"/>
      <c r="W2011" s="13"/>
      <c r="X2011" s="13"/>
      <c r="Y2011" s="13"/>
      <c r="Z2011" s="13"/>
      <c r="AA2011" s="13"/>
      <c r="AB2011" s="13"/>
      <c r="AC2011" s="13"/>
      <c r="AD2011" s="13"/>
      <c r="AE2011" s="13"/>
      <c r="AT2011" s="248" t="s">
        <v>196</v>
      </c>
      <c r="AU2011" s="248" t="s">
        <v>86</v>
      </c>
      <c r="AV2011" s="13" t="s">
        <v>86</v>
      </c>
      <c r="AW2011" s="13" t="s">
        <v>32</v>
      </c>
      <c r="AX2011" s="13" t="s">
        <v>76</v>
      </c>
      <c r="AY2011" s="248" t="s">
        <v>116</v>
      </c>
    </row>
    <row r="2012" s="13" customFormat="1">
      <c r="A2012" s="13"/>
      <c r="B2012" s="237"/>
      <c r="C2012" s="238"/>
      <c r="D2012" s="239" t="s">
        <v>196</v>
      </c>
      <c r="E2012" s="240" t="s">
        <v>1</v>
      </c>
      <c r="F2012" s="241" t="s">
        <v>2670</v>
      </c>
      <c r="G2012" s="238"/>
      <c r="H2012" s="242">
        <v>9.0540000000000003</v>
      </c>
      <c r="I2012" s="243"/>
      <c r="J2012" s="238"/>
      <c r="K2012" s="238"/>
      <c r="L2012" s="244"/>
      <c r="M2012" s="245"/>
      <c r="N2012" s="246"/>
      <c r="O2012" s="246"/>
      <c r="P2012" s="246"/>
      <c r="Q2012" s="246"/>
      <c r="R2012" s="246"/>
      <c r="S2012" s="246"/>
      <c r="T2012" s="247"/>
      <c r="U2012" s="13"/>
      <c r="V2012" s="13"/>
      <c r="W2012" s="13"/>
      <c r="X2012" s="13"/>
      <c r="Y2012" s="13"/>
      <c r="Z2012" s="13"/>
      <c r="AA2012" s="13"/>
      <c r="AB2012" s="13"/>
      <c r="AC2012" s="13"/>
      <c r="AD2012" s="13"/>
      <c r="AE2012" s="13"/>
      <c r="AT2012" s="248" t="s">
        <v>196</v>
      </c>
      <c r="AU2012" s="248" t="s">
        <v>86</v>
      </c>
      <c r="AV2012" s="13" t="s">
        <v>86</v>
      </c>
      <c r="AW2012" s="13" t="s">
        <v>32</v>
      </c>
      <c r="AX2012" s="13" t="s">
        <v>76</v>
      </c>
      <c r="AY2012" s="248" t="s">
        <v>116</v>
      </c>
    </row>
    <row r="2013" s="13" customFormat="1">
      <c r="A2013" s="13"/>
      <c r="B2013" s="237"/>
      <c r="C2013" s="238"/>
      <c r="D2013" s="239" t="s">
        <v>196</v>
      </c>
      <c r="E2013" s="240" t="s">
        <v>1</v>
      </c>
      <c r="F2013" s="241" t="s">
        <v>2663</v>
      </c>
      <c r="G2013" s="238"/>
      <c r="H2013" s="242">
        <v>-1.26</v>
      </c>
      <c r="I2013" s="243"/>
      <c r="J2013" s="238"/>
      <c r="K2013" s="238"/>
      <c r="L2013" s="244"/>
      <c r="M2013" s="245"/>
      <c r="N2013" s="246"/>
      <c r="O2013" s="246"/>
      <c r="P2013" s="246"/>
      <c r="Q2013" s="246"/>
      <c r="R2013" s="246"/>
      <c r="S2013" s="246"/>
      <c r="T2013" s="247"/>
      <c r="U2013" s="13"/>
      <c r="V2013" s="13"/>
      <c r="W2013" s="13"/>
      <c r="X2013" s="13"/>
      <c r="Y2013" s="13"/>
      <c r="Z2013" s="13"/>
      <c r="AA2013" s="13"/>
      <c r="AB2013" s="13"/>
      <c r="AC2013" s="13"/>
      <c r="AD2013" s="13"/>
      <c r="AE2013" s="13"/>
      <c r="AT2013" s="248" t="s">
        <v>196</v>
      </c>
      <c r="AU2013" s="248" t="s">
        <v>86</v>
      </c>
      <c r="AV2013" s="13" t="s">
        <v>86</v>
      </c>
      <c r="AW2013" s="13" t="s">
        <v>32</v>
      </c>
      <c r="AX2013" s="13" t="s">
        <v>76</v>
      </c>
      <c r="AY2013" s="248" t="s">
        <v>116</v>
      </c>
    </row>
    <row r="2014" s="15" customFormat="1">
      <c r="A2014" s="15"/>
      <c r="B2014" s="260"/>
      <c r="C2014" s="261"/>
      <c r="D2014" s="239" t="s">
        <v>196</v>
      </c>
      <c r="E2014" s="262" t="s">
        <v>1</v>
      </c>
      <c r="F2014" s="263" t="s">
        <v>490</v>
      </c>
      <c r="G2014" s="261"/>
      <c r="H2014" s="264">
        <v>62.064</v>
      </c>
      <c r="I2014" s="265"/>
      <c r="J2014" s="261"/>
      <c r="K2014" s="261"/>
      <c r="L2014" s="266"/>
      <c r="M2014" s="267"/>
      <c r="N2014" s="268"/>
      <c r="O2014" s="268"/>
      <c r="P2014" s="268"/>
      <c r="Q2014" s="268"/>
      <c r="R2014" s="268"/>
      <c r="S2014" s="268"/>
      <c r="T2014" s="269"/>
      <c r="U2014" s="15"/>
      <c r="V2014" s="15"/>
      <c r="W2014" s="15"/>
      <c r="X2014" s="15"/>
      <c r="Y2014" s="15"/>
      <c r="Z2014" s="15"/>
      <c r="AA2014" s="15"/>
      <c r="AB2014" s="15"/>
      <c r="AC2014" s="15"/>
      <c r="AD2014" s="15"/>
      <c r="AE2014" s="15"/>
      <c r="AT2014" s="270" t="s">
        <v>196</v>
      </c>
      <c r="AU2014" s="270" t="s">
        <v>86</v>
      </c>
      <c r="AV2014" s="15" t="s">
        <v>119</v>
      </c>
      <c r="AW2014" s="15" t="s">
        <v>32</v>
      </c>
      <c r="AX2014" s="15" t="s">
        <v>76</v>
      </c>
      <c r="AY2014" s="270" t="s">
        <v>116</v>
      </c>
    </row>
    <row r="2015" s="13" customFormat="1">
      <c r="A2015" s="13"/>
      <c r="B2015" s="237"/>
      <c r="C2015" s="238"/>
      <c r="D2015" s="239" t="s">
        <v>196</v>
      </c>
      <c r="E2015" s="240" t="s">
        <v>1</v>
      </c>
      <c r="F2015" s="241" t="s">
        <v>2671</v>
      </c>
      <c r="G2015" s="238"/>
      <c r="H2015" s="242">
        <v>13.797000000000001</v>
      </c>
      <c r="I2015" s="243"/>
      <c r="J2015" s="238"/>
      <c r="K2015" s="238"/>
      <c r="L2015" s="244"/>
      <c r="M2015" s="245"/>
      <c r="N2015" s="246"/>
      <c r="O2015" s="246"/>
      <c r="P2015" s="246"/>
      <c r="Q2015" s="246"/>
      <c r="R2015" s="246"/>
      <c r="S2015" s="246"/>
      <c r="T2015" s="247"/>
      <c r="U2015" s="13"/>
      <c r="V2015" s="13"/>
      <c r="W2015" s="13"/>
      <c r="X2015" s="13"/>
      <c r="Y2015" s="13"/>
      <c r="Z2015" s="13"/>
      <c r="AA2015" s="13"/>
      <c r="AB2015" s="13"/>
      <c r="AC2015" s="13"/>
      <c r="AD2015" s="13"/>
      <c r="AE2015" s="13"/>
      <c r="AT2015" s="248" t="s">
        <v>196</v>
      </c>
      <c r="AU2015" s="248" t="s">
        <v>86</v>
      </c>
      <c r="AV2015" s="13" t="s">
        <v>86</v>
      </c>
      <c r="AW2015" s="13" t="s">
        <v>32</v>
      </c>
      <c r="AX2015" s="13" t="s">
        <v>76</v>
      </c>
      <c r="AY2015" s="248" t="s">
        <v>116</v>
      </c>
    </row>
    <row r="2016" s="13" customFormat="1">
      <c r="A2016" s="13"/>
      <c r="B2016" s="237"/>
      <c r="C2016" s="238"/>
      <c r="D2016" s="239" t="s">
        <v>196</v>
      </c>
      <c r="E2016" s="240" t="s">
        <v>1</v>
      </c>
      <c r="F2016" s="241" t="s">
        <v>2676</v>
      </c>
      <c r="G2016" s="238"/>
      <c r="H2016" s="242">
        <v>11.880000000000001</v>
      </c>
      <c r="I2016" s="243"/>
      <c r="J2016" s="238"/>
      <c r="K2016" s="238"/>
      <c r="L2016" s="244"/>
      <c r="M2016" s="245"/>
      <c r="N2016" s="246"/>
      <c r="O2016" s="246"/>
      <c r="P2016" s="246"/>
      <c r="Q2016" s="246"/>
      <c r="R2016" s="246"/>
      <c r="S2016" s="246"/>
      <c r="T2016" s="247"/>
      <c r="U2016" s="13"/>
      <c r="V2016" s="13"/>
      <c r="W2016" s="13"/>
      <c r="X2016" s="13"/>
      <c r="Y2016" s="13"/>
      <c r="Z2016" s="13"/>
      <c r="AA2016" s="13"/>
      <c r="AB2016" s="13"/>
      <c r="AC2016" s="13"/>
      <c r="AD2016" s="13"/>
      <c r="AE2016" s="13"/>
      <c r="AT2016" s="248" t="s">
        <v>196</v>
      </c>
      <c r="AU2016" s="248" t="s">
        <v>86</v>
      </c>
      <c r="AV2016" s="13" t="s">
        <v>86</v>
      </c>
      <c r="AW2016" s="13" t="s">
        <v>32</v>
      </c>
      <c r="AX2016" s="13" t="s">
        <v>76</v>
      </c>
      <c r="AY2016" s="248" t="s">
        <v>116</v>
      </c>
    </row>
    <row r="2017" s="15" customFormat="1">
      <c r="A2017" s="15"/>
      <c r="B2017" s="260"/>
      <c r="C2017" s="261"/>
      <c r="D2017" s="239" t="s">
        <v>196</v>
      </c>
      <c r="E2017" s="262" t="s">
        <v>1</v>
      </c>
      <c r="F2017" s="263" t="s">
        <v>2678</v>
      </c>
      <c r="G2017" s="261"/>
      <c r="H2017" s="264">
        <v>25.677</v>
      </c>
      <c r="I2017" s="265"/>
      <c r="J2017" s="261"/>
      <c r="K2017" s="261"/>
      <c r="L2017" s="266"/>
      <c r="M2017" s="267"/>
      <c r="N2017" s="268"/>
      <c r="O2017" s="268"/>
      <c r="P2017" s="268"/>
      <c r="Q2017" s="268"/>
      <c r="R2017" s="268"/>
      <c r="S2017" s="268"/>
      <c r="T2017" s="269"/>
      <c r="U2017" s="15"/>
      <c r="V2017" s="15"/>
      <c r="W2017" s="15"/>
      <c r="X2017" s="15"/>
      <c r="Y2017" s="15"/>
      <c r="Z2017" s="15"/>
      <c r="AA2017" s="15"/>
      <c r="AB2017" s="15"/>
      <c r="AC2017" s="15"/>
      <c r="AD2017" s="15"/>
      <c r="AE2017" s="15"/>
      <c r="AT2017" s="270" t="s">
        <v>196</v>
      </c>
      <c r="AU2017" s="270" t="s">
        <v>86</v>
      </c>
      <c r="AV2017" s="15" t="s">
        <v>119</v>
      </c>
      <c r="AW2017" s="15" t="s">
        <v>32</v>
      </c>
      <c r="AX2017" s="15" t="s">
        <v>76</v>
      </c>
      <c r="AY2017" s="270" t="s">
        <v>116</v>
      </c>
    </row>
    <row r="2018" s="13" customFormat="1">
      <c r="A2018" s="13"/>
      <c r="B2018" s="237"/>
      <c r="C2018" s="238"/>
      <c r="D2018" s="239" t="s">
        <v>196</v>
      </c>
      <c r="E2018" s="240" t="s">
        <v>1</v>
      </c>
      <c r="F2018" s="241" t="s">
        <v>2679</v>
      </c>
      <c r="G2018" s="238"/>
      <c r="H2018" s="242">
        <v>13.797000000000001</v>
      </c>
      <c r="I2018" s="243"/>
      <c r="J2018" s="238"/>
      <c r="K2018" s="238"/>
      <c r="L2018" s="244"/>
      <c r="M2018" s="245"/>
      <c r="N2018" s="246"/>
      <c r="O2018" s="246"/>
      <c r="P2018" s="246"/>
      <c r="Q2018" s="246"/>
      <c r="R2018" s="246"/>
      <c r="S2018" s="246"/>
      <c r="T2018" s="247"/>
      <c r="U2018" s="13"/>
      <c r="V2018" s="13"/>
      <c r="W2018" s="13"/>
      <c r="X2018" s="13"/>
      <c r="Y2018" s="13"/>
      <c r="Z2018" s="13"/>
      <c r="AA2018" s="13"/>
      <c r="AB2018" s="13"/>
      <c r="AC2018" s="13"/>
      <c r="AD2018" s="13"/>
      <c r="AE2018" s="13"/>
      <c r="AT2018" s="248" t="s">
        <v>196</v>
      </c>
      <c r="AU2018" s="248" t="s">
        <v>86</v>
      </c>
      <c r="AV2018" s="13" t="s">
        <v>86</v>
      </c>
      <c r="AW2018" s="13" t="s">
        <v>32</v>
      </c>
      <c r="AX2018" s="13" t="s">
        <v>76</v>
      </c>
      <c r="AY2018" s="248" t="s">
        <v>116</v>
      </c>
    </row>
    <row r="2019" s="13" customFormat="1">
      <c r="A2019" s="13"/>
      <c r="B2019" s="237"/>
      <c r="C2019" s="238"/>
      <c r="D2019" s="239" t="s">
        <v>196</v>
      </c>
      <c r="E2019" s="240" t="s">
        <v>1</v>
      </c>
      <c r="F2019" s="241" t="s">
        <v>2682</v>
      </c>
      <c r="G2019" s="238"/>
      <c r="H2019" s="242">
        <v>11.880000000000001</v>
      </c>
      <c r="I2019" s="243"/>
      <c r="J2019" s="238"/>
      <c r="K2019" s="238"/>
      <c r="L2019" s="244"/>
      <c r="M2019" s="245"/>
      <c r="N2019" s="246"/>
      <c r="O2019" s="246"/>
      <c r="P2019" s="246"/>
      <c r="Q2019" s="246"/>
      <c r="R2019" s="246"/>
      <c r="S2019" s="246"/>
      <c r="T2019" s="247"/>
      <c r="U2019" s="13"/>
      <c r="V2019" s="13"/>
      <c r="W2019" s="13"/>
      <c r="X2019" s="13"/>
      <c r="Y2019" s="13"/>
      <c r="Z2019" s="13"/>
      <c r="AA2019" s="13"/>
      <c r="AB2019" s="13"/>
      <c r="AC2019" s="13"/>
      <c r="AD2019" s="13"/>
      <c r="AE2019" s="13"/>
      <c r="AT2019" s="248" t="s">
        <v>196</v>
      </c>
      <c r="AU2019" s="248" t="s">
        <v>86</v>
      </c>
      <c r="AV2019" s="13" t="s">
        <v>86</v>
      </c>
      <c r="AW2019" s="13" t="s">
        <v>32</v>
      </c>
      <c r="AX2019" s="13" t="s">
        <v>76</v>
      </c>
      <c r="AY2019" s="248" t="s">
        <v>116</v>
      </c>
    </row>
    <row r="2020" s="15" customFormat="1">
      <c r="A2020" s="15"/>
      <c r="B2020" s="260"/>
      <c r="C2020" s="261"/>
      <c r="D2020" s="239" t="s">
        <v>196</v>
      </c>
      <c r="E2020" s="262" t="s">
        <v>1</v>
      </c>
      <c r="F2020" s="263" t="s">
        <v>2684</v>
      </c>
      <c r="G2020" s="261"/>
      <c r="H2020" s="264">
        <v>25.677</v>
      </c>
      <c r="I2020" s="265"/>
      <c r="J2020" s="261"/>
      <c r="K2020" s="261"/>
      <c r="L2020" s="266"/>
      <c r="M2020" s="267"/>
      <c r="N2020" s="268"/>
      <c r="O2020" s="268"/>
      <c r="P2020" s="268"/>
      <c r="Q2020" s="268"/>
      <c r="R2020" s="268"/>
      <c r="S2020" s="268"/>
      <c r="T2020" s="269"/>
      <c r="U2020" s="15"/>
      <c r="V2020" s="15"/>
      <c r="W2020" s="15"/>
      <c r="X2020" s="15"/>
      <c r="Y2020" s="15"/>
      <c r="Z2020" s="15"/>
      <c r="AA2020" s="15"/>
      <c r="AB2020" s="15"/>
      <c r="AC2020" s="15"/>
      <c r="AD2020" s="15"/>
      <c r="AE2020" s="15"/>
      <c r="AT2020" s="270" t="s">
        <v>196</v>
      </c>
      <c r="AU2020" s="270" t="s">
        <v>86</v>
      </c>
      <c r="AV2020" s="15" t="s">
        <v>119</v>
      </c>
      <c r="AW2020" s="15" t="s">
        <v>32</v>
      </c>
      <c r="AX2020" s="15" t="s">
        <v>76</v>
      </c>
      <c r="AY2020" s="270" t="s">
        <v>116</v>
      </c>
    </row>
    <row r="2021" s="13" customFormat="1">
      <c r="A2021" s="13"/>
      <c r="B2021" s="237"/>
      <c r="C2021" s="238"/>
      <c r="D2021" s="239" t="s">
        <v>196</v>
      </c>
      <c r="E2021" s="240" t="s">
        <v>1</v>
      </c>
      <c r="F2021" s="241" t="s">
        <v>2685</v>
      </c>
      <c r="G2021" s="238"/>
      <c r="H2021" s="242">
        <v>5.6699999999999999</v>
      </c>
      <c r="I2021" s="243"/>
      <c r="J2021" s="238"/>
      <c r="K2021" s="238"/>
      <c r="L2021" s="244"/>
      <c r="M2021" s="245"/>
      <c r="N2021" s="246"/>
      <c r="O2021" s="246"/>
      <c r="P2021" s="246"/>
      <c r="Q2021" s="246"/>
      <c r="R2021" s="246"/>
      <c r="S2021" s="246"/>
      <c r="T2021" s="247"/>
      <c r="U2021" s="13"/>
      <c r="V2021" s="13"/>
      <c r="W2021" s="13"/>
      <c r="X2021" s="13"/>
      <c r="Y2021" s="13"/>
      <c r="Z2021" s="13"/>
      <c r="AA2021" s="13"/>
      <c r="AB2021" s="13"/>
      <c r="AC2021" s="13"/>
      <c r="AD2021" s="13"/>
      <c r="AE2021" s="13"/>
      <c r="AT2021" s="248" t="s">
        <v>196</v>
      </c>
      <c r="AU2021" s="248" t="s">
        <v>86</v>
      </c>
      <c r="AV2021" s="13" t="s">
        <v>86</v>
      </c>
      <c r="AW2021" s="13" t="s">
        <v>32</v>
      </c>
      <c r="AX2021" s="13" t="s">
        <v>76</v>
      </c>
      <c r="AY2021" s="248" t="s">
        <v>116</v>
      </c>
    </row>
    <row r="2022" s="13" customFormat="1">
      <c r="A2022" s="13"/>
      <c r="B2022" s="237"/>
      <c r="C2022" s="238"/>
      <c r="D2022" s="239" t="s">
        <v>196</v>
      </c>
      <c r="E2022" s="240" t="s">
        <v>1</v>
      </c>
      <c r="F2022" s="241" t="s">
        <v>2690</v>
      </c>
      <c r="G2022" s="238"/>
      <c r="H2022" s="242">
        <v>4.4550000000000001</v>
      </c>
      <c r="I2022" s="243"/>
      <c r="J2022" s="238"/>
      <c r="K2022" s="238"/>
      <c r="L2022" s="244"/>
      <c r="M2022" s="245"/>
      <c r="N2022" s="246"/>
      <c r="O2022" s="246"/>
      <c r="P2022" s="246"/>
      <c r="Q2022" s="246"/>
      <c r="R2022" s="246"/>
      <c r="S2022" s="246"/>
      <c r="T2022" s="247"/>
      <c r="U2022" s="13"/>
      <c r="V2022" s="13"/>
      <c r="W2022" s="13"/>
      <c r="X2022" s="13"/>
      <c r="Y2022" s="13"/>
      <c r="Z2022" s="13"/>
      <c r="AA2022" s="13"/>
      <c r="AB2022" s="13"/>
      <c r="AC2022" s="13"/>
      <c r="AD2022" s="13"/>
      <c r="AE2022" s="13"/>
      <c r="AT2022" s="248" t="s">
        <v>196</v>
      </c>
      <c r="AU2022" s="248" t="s">
        <v>86</v>
      </c>
      <c r="AV2022" s="13" t="s">
        <v>86</v>
      </c>
      <c r="AW2022" s="13" t="s">
        <v>32</v>
      </c>
      <c r="AX2022" s="13" t="s">
        <v>76</v>
      </c>
      <c r="AY2022" s="248" t="s">
        <v>116</v>
      </c>
    </row>
    <row r="2023" s="15" customFormat="1">
      <c r="A2023" s="15"/>
      <c r="B2023" s="260"/>
      <c r="C2023" s="261"/>
      <c r="D2023" s="239" t="s">
        <v>196</v>
      </c>
      <c r="E2023" s="262" t="s">
        <v>1</v>
      </c>
      <c r="F2023" s="263" t="s">
        <v>2692</v>
      </c>
      <c r="G2023" s="261"/>
      <c r="H2023" s="264">
        <v>10.125</v>
      </c>
      <c r="I2023" s="265"/>
      <c r="J2023" s="261"/>
      <c r="K2023" s="261"/>
      <c r="L2023" s="266"/>
      <c r="M2023" s="267"/>
      <c r="N2023" s="268"/>
      <c r="O2023" s="268"/>
      <c r="P2023" s="268"/>
      <c r="Q2023" s="268"/>
      <c r="R2023" s="268"/>
      <c r="S2023" s="268"/>
      <c r="T2023" s="269"/>
      <c r="U2023" s="15"/>
      <c r="V2023" s="15"/>
      <c r="W2023" s="15"/>
      <c r="X2023" s="15"/>
      <c r="Y2023" s="15"/>
      <c r="Z2023" s="15"/>
      <c r="AA2023" s="15"/>
      <c r="AB2023" s="15"/>
      <c r="AC2023" s="15"/>
      <c r="AD2023" s="15"/>
      <c r="AE2023" s="15"/>
      <c r="AT2023" s="270" t="s">
        <v>196</v>
      </c>
      <c r="AU2023" s="270" t="s">
        <v>86</v>
      </c>
      <c r="AV2023" s="15" t="s">
        <v>119</v>
      </c>
      <c r="AW2023" s="15" t="s">
        <v>32</v>
      </c>
      <c r="AX2023" s="15" t="s">
        <v>76</v>
      </c>
      <c r="AY2023" s="270" t="s">
        <v>116</v>
      </c>
    </row>
    <row r="2024" s="14" customFormat="1">
      <c r="A2024" s="14"/>
      <c r="B2024" s="249"/>
      <c r="C2024" s="250"/>
      <c r="D2024" s="239" t="s">
        <v>196</v>
      </c>
      <c r="E2024" s="251" t="s">
        <v>1</v>
      </c>
      <c r="F2024" s="252" t="s">
        <v>201</v>
      </c>
      <c r="G2024" s="250"/>
      <c r="H2024" s="253">
        <v>123.54300000000001</v>
      </c>
      <c r="I2024" s="254"/>
      <c r="J2024" s="250"/>
      <c r="K2024" s="250"/>
      <c r="L2024" s="255"/>
      <c r="M2024" s="256"/>
      <c r="N2024" s="257"/>
      <c r="O2024" s="257"/>
      <c r="P2024" s="257"/>
      <c r="Q2024" s="257"/>
      <c r="R2024" s="257"/>
      <c r="S2024" s="257"/>
      <c r="T2024" s="258"/>
      <c r="U2024" s="14"/>
      <c r="V2024" s="14"/>
      <c r="W2024" s="14"/>
      <c r="X2024" s="14"/>
      <c r="Y2024" s="14"/>
      <c r="Z2024" s="14"/>
      <c r="AA2024" s="14"/>
      <c r="AB2024" s="14"/>
      <c r="AC2024" s="14"/>
      <c r="AD2024" s="14"/>
      <c r="AE2024" s="14"/>
      <c r="AT2024" s="259" t="s">
        <v>196</v>
      </c>
      <c r="AU2024" s="259" t="s">
        <v>86</v>
      </c>
      <c r="AV2024" s="14" t="s">
        <v>126</v>
      </c>
      <c r="AW2024" s="14" t="s">
        <v>32</v>
      </c>
      <c r="AX2024" s="14" t="s">
        <v>81</v>
      </c>
      <c r="AY2024" s="259" t="s">
        <v>116</v>
      </c>
    </row>
    <row r="2025" s="2" customFormat="1" ht="24.15" customHeight="1">
      <c r="A2025" s="38"/>
      <c r="B2025" s="39"/>
      <c r="C2025" s="216" t="s">
        <v>2702</v>
      </c>
      <c r="D2025" s="216" t="s">
        <v>120</v>
      </c>
      <c r="E2025" s="217" t="s">
        <v>2703</v>
      </c>
      <c r="F2025" s="218" t="s">
        <v>2704</v>
      </c>
      <c r="G2025" s="219" t="s">
        <v>1742</v>
      </c>
      <c r="H2025" s="282"/>
      <c r="I2025" s="221"/>
      <c r="J2025" s="222">
        <f>ROUND(I2025*H2025,2)</f>
        <v>0</v>
      </c>
      <c r="K2025" s="223"/>
      <c r="L2025" s="44"/>
      <c r="M2025" s="224" t="s">
        <v>1</v>
      </c>
      <c r="N2025" s="225" t="s">
        <v>41</v>
      </c>
      <c r="O2025" s="91"/>
      <c r="P2025" s="226">
        <f>O2025*H2025</f>
        <v>0</v>
      </c>
      <c r="Q2025" s="226">
        <v>0</v>
      </c>
      <c r="R2025" s="226">
        <f>Q2025*H2025</f>
        <v>0</v>
      </c>
      <c r="S2025" s="226">
        <v>0</v>
      </c>
      <c r="T2025" s="227">
        <f>S2025*H2025</f>
        <v>0</v>
      </c>
      <c r="U2025" s="38"/>
      <c r="V2025" s="38"/>
      <c r="W2025" s="38"/>
      <c r="X2025" s="38"/>
      <c r="Y2025" s="38"/>
      <c r="Z2025" s="38"/>
      <c r="AA2025" s="38"/>
      <c r="AB2025" s="38"/>
      <c r="AC2025" s="38"/>
      <c r="AD2025" s="38"/>
      <c r="AE2025" s="38"/>
      <c r="AR2025" s="228" t="s">
        <v>379</v>
      </c>
      <c r="AT2025" s="228" t="s">
        <v>120</v>
      </c>
      <c r="AU2025" s="228" t="s">
        <v>86</v>
      </c>
      <c r="AY2025" s="17" t="s">
        <v>116</v>
      </c>
      <c r="BE2025" s="229">
        <f>IF(N2025="základní",J2025,0)</f>
        <v>0</v>
      </c>
      <c r="BF2025" s="229">
        <f>IF(N2025="snížená",J2025,0)</f>
        <v>0</v>
      </c>
      <c r="BG2025" s="229">
        <f>IF(N2025="zákl. přenesená",J2025,0)</f>
        <v>0</v>
      </c>
      <c r="BH2025" s="229">
        <f>IF(N2025="sníž. přenesená",J2025,0)</f>
        <v>0</v>
      </c>
      <c r="BI2025" s="229">
        <f>IF(N2025="nulová",J2025,0)</f>
        <v>0</v>
      </c>
      <c r="BJ2025" s="17" t="s">
        <v>81</v>
      </c>
      <c r="BK2025" s="229">
        <f>ROUND(I2025*H2025,2)</f>
        <v>0</v>
      </c>
      <c r="BL2025" s="17" t="s">
        <v>379</v>
      </c>
      <c r="BM2025" s="228" t="s">
        <v>2705</v>
      </c>
    </row>
    <row r="2026" s="12" customFormat="1" ht="22.8" customHeight="1">
      <c r="A2026" s="12"/>
      <c r="B2026" s="200"/>
      <c r="C2026" s="201"/>
      <c r="D2026" s="202" t="s">
        <v>75</v>
      </c>
      <c r="E2026" s="214" t="s">
        <v>2706</v>
      </c>
      <c r="F2026" s="214" t="s">
        <v>2707</v>
      </c>
      <c r="G2026" s="201"/>
      <c r="H2026" s="201"/>
      <c r="I2026" s="204"/>
      <c r="J2026" s="215">
        <f>BK2026</f>
        <v>0</v>
      </c>
      <c r="K2026" s="201"/>
      <c r="L2026" s="206"/>
      <c r="M2026" s="207"/>
      <c r="N2026" s="208"/>
      <c r="O2026" s="208"/>
      <c r="P2026" s="209">
        <f>SUM(P2027:P2037)</f>
        <v>0</v>
      </c>
      <c r="Q2026" s="208"/>
      <c r="R2026" s="209">
        <f>SUM(R2027:R2037)</f>
        <v>0.072731119999999996</v>
      </c>
      <c r="S2026" s="208"/>
      <c r="T2026" s="210">
        <f>SUM(T2027:T2037)</f>
        <v>0</v>
      </c>
      <c r="U2026" s="12"/>
      <c r="V2026" s="12"/>
      <c r="W2026" s="12"/>
      <c r="X2026" s="12"/>
      <c r="Y2026" s="12"/>
      <c r="Z2026" s="12"/>
      <c r="AA2026" s="12"/>
      <c r="AB2026" s="12"/>
      <c r="AC2026" s="12"/>
      <c r="AD2026" s="12"/>
      <c r="AE2026" s="12"/>
      <c r="AR2026" s="211" t="s">
        <v>86</v>
      </c>
      <c r="AT2026" s="212" t="s">
        <v>75</v>
      </c>
      <c r="AU2026" s="212" t="s">
        <v>81</v>
      </c>
      <c r="AY2026" s="211" t="s">
        <v>116</v>
      </c>
      <c r="BK2026" s="213">
        <f>SUM(BK2027:BK2037)</f>
        <v>0</v>
      </c>
    </row>
    <row r="2027" s="2" customFormat="1" ht="24.15" customHeight="1">
      <c r="A2027" s="38"/>
      <c r="B2027" s="39"/>
      <c r="C2027" s="216" t="s">
        <v>2708</v>
      </c>
      <c r="D2027" s="216" t="s">
        <v>120</v>
      </c>
      <c r="E2027" s="217" t="s">
        <v>2709</v>
      </c>
      <c r="F2027" s="218" t="s">
        <v>2710</v>
      </c>
      <c r="G2027" s="219" t="s">
        <v>262</v>
      </c>
      <c r="H2027" s="220">
        <v>123.06999999999999</v>
      </c>
      <c r="I2027" s="221"/>
      <c r="J2027" s="222">
        <f>ROUND(I2027*H2027,2)</f>
        <v>0</v>
      </c>
      <c r="K2027" s="223"/>
      <c r="L2027" s="44"/>
      <c r="M2027" s="224" t="s">
        <v>1</v>
      </c>
      <c r="N2027" s="225" t="s">
        <v>41</v>
      </c>
      <c r="O2027" s="91"/>
      <c r="P2027" s="226">
        <f>O2027*H2027</f>
        <v>0</v>
      </c>
      <c r="Q2027" s="226">
        <v>0.00014999999999999999</v>
      </c>
      <c r="R2027" s="226">
        <f>Q2027*H2027</f>
        <v>0.018460499999999998</v>
      </c>
      <c r="S2027" s="226">
        <v>0</v>
      </c>
      <c r="T2027" s="227">
        <f>S2027*H2027</f>
        <v>0</v>
      </c>
      <c r="U2027" s="38"/>
      <c r="V2027" s="38"/>
      <c r="W2027" s="38"/>
      <c r="X2027" s="38"/>
      <c r="Y2027" s="38"/>
      <c r="Z2027" s="38"/>
      <c r="AA2027" s="38"/>
      <c r="AB2027" s="38"/>
      <c r="AC2027" s="38"/>
      <c r="AD2027" s="38"/>
      <c r="AE2027" s="38"/>
      <c r="AR2027" s="228" t="s">
        <v>379</v>
      </c>
      <c r="AT2027" s="228" t="s">
        <v>120</v>
      </c>
      <c r="AU2027" s="228" t="s">
        <v>86</v>
      </c>
      <c r="AY2027" s="17" t="s">
        <v>116</v>
      </c>
      <c r="BE2027" s="229">
        <f>IF(N2027="základní",J2027,0)</f>
        <v>0</v>
      </c>
      <c r="BF2027" s="229">
        <f>IF(N2027="snížená",J2027,0)</f>
        <v>0</v>
      </c>
      <c r="BG2027" s="229">
        <f>IF(N2027="zákl. přenesená",J2027,0)</f>
        <v>0</v>
      </c>
      <c r="BH2027" s="229">
        <f>IF(N2027="sníž. přenesená",J2027,0)</f>
        <v>0</v>
      </c>
      <c r="BI2027" s="229">
        <f>IF(N2027="nulová",J2027,0)</f>
        <v>0</v>
      </c>
      <c r="BJ2027" s="17" t="s">
        <v>81</v>
      </c>
      <c r="BK2027" s="229">
        <f>ROUND(I2027*H2027,2)</f>
        <v>0</v>
      </c>
      <c r="BL2027" s="17" t="s">
        <v>379</v>
      </c>
      <c r="BM2027" s="228" t="s">
        <v>2711</v>
      </c>
    </row>
    <row r="2028" s="13" customFormat="1">
      <c r="A2028" s="13"/>
      <c r="B2028" s="237"/>
      <c r="C2028" s="238"/>
      <c r="D2028" s="239" t="s">
        <v>196</v>
      </c>
      <c r="E2028" s="240" t="s">
        <v>1</v>
      </c>
      <c r="F2028" s="241" t="s">
        <v>2712</v>
      </c>
      <c r="G2028" s="238"/>
      <c r="H2028" s="242">
        <v>117.82299999999999</v>
      </c>
      <c r="I2028" s="243"/>
      <c r="J2028" s="238"/>
      <c r="K2028" s="238"/>
      <c r="L2028" s="244"/>
      <c r="M2028" s="245"/>
      <c r="N2028" s="246"/>
      <c r="O2028" s="246"/>
      <c r="P2028" s="246"/>
      <c r="Q2028" s="246"/>
      <c r="R2028" s="246"/>
      <c r="S2028" s="246"/>
      <c r="T2028" s="247"/>
      <c r="U2028" s="13"/>
      <c r="V2028" s="13"/>
      <c r="W2028" s="13"/>
      <c r="X2028" s="13"/>
      <c r="Y2028" s="13"/>
      <c r="Z2028" s="13"/>
      <c r="AA2028" s="13"/>
      <c r="AB2028" s="13"/>
      <c r="AC2028" s="13"/>
      <c r="AD2028" s="13"/>
      <c r="AE2028" s="13"/>
      <c r="AT2028" s="248" t="s">
        <v>196</v>
      </c>
      <c r="AU2028" s="248" t="s">
        <v>86</v>
      </c>
      <c r="AV2028" s="13" t="s">
        <v>86</v>
      </c>
      <c r="AW2028" s="13" t="s">
        <v>32</v>
      </c>
      <c r="AX2028" s="13" t="s">
        <v>76</v>
      </c>
      <c r="AY2028" s="248" t="s">
        <v>116</v>
      </c>
    </row>
    <row r="2029" s="13" customFormat="1">
      <c r="A2029" s="13"/>
      <c r="B2029" s="237"/>
      <c r="C2029" s="238"/>
      <c r="D2029" s="239" t="s">
        <v>196</v>
      </c>
      <c r="E2029" s="240" t="s">
        <v>1</v>
      </c>
      <c r="F2029" s="241" t="s">
        <v>2713</v>
      </c>
      <c r="G2029" s="238"/>
      <c r="H2029" s="242">
        <v>5.2469999999999999</v>
      </c>
      <c r="I2029" s="243"/>
      <c r="J2029" s="238"/>
      <c r="K2029" s="238"/>
      <c r="L2029" s="244"/>
      <c r="M2029" s="245"/>
      <c r="N2029" s="246"/>
      <c r="O2029" s="246"/>
      <c r="P2029" s="246"/>
      <c r="Q2029" s="246"/>
      <c r="R2029" s="246"/>
      <c r="S2029" s="246"/>
      <c r="T2029" s="247"/>
      <c r="U2029" s="13"/>
      <c r="V2029" s="13"/>
      <c r="W2029" s="13"/>
      <c r="X2029" s="13"/>
      <c r="Y2029" s="13"/>
      <c r="Z2029" s="13"/>
      <c r="AA2029" s="13"/>
      <c r="AB2029" s="13"/>
      <c r="AC2029" s="13"/>
      <c r="AD2029" s="13"/>
      <c r="AE2029" s="13"/>
      <c r="AT2029" s="248" t="s">
        <v>196</v>
      </c>
      <c r="AU2029" s="248" t="s">
        <v>86</v>
      </c>
      <c r="AV2029" s="13" t="s">
        <v>86</v>
      </c>
      <c r="AW2029" s="13" t="s">
        <v>32</v>
      </c>
      <c r="AX2029" s="13" t="s">
        <v>76</v>
      </c>
      <c r="AY2029" s="248" t="s">
        <v>116</v>
      </c>
    </row>
    <row r="2030" s="14" customFormat="1">
      <c r="A2030" s="14"/>
      <c r="B2030" s="249"/>
      <c r="C2030" s="250"/>
      <c r="D2030" s="239" t="s">
        <v>196</v>
      </c>
      <c r="E2030" s="251" t="s">
        <v>1</v>
      </c>
      <c r="F2030" s="252" t="s">
        <v>201</v>
      </c>
      <c r="G2030" s="250"/>
      <c r="H2030" s="253">
        <v>123.06999999999999</v>
      </c>
      <c r="I2030" s="254"/>
      <c r="J2030" s="250"/>
      <c r="K2030" s="250"/>
      <c r="L2030" s="255"/>
      <c r="M2030" s="256"/>
      <c r="N2030" s="257"/>
      <c r="O2030" s="257"/>
      <c r="P2030" s="257"/>
      <c r="Q2030" s="257"/>
      <c r="R2030" s="257"/>
      <c r="S2030" s="257"/>
      <c r="T2030" s="258"/>
      <c r="U2030" s="14"/>
      <c r="V2030" s="14"/>
      <c r="W2030" s="14"/>
      <c r="X2030" s="14"/>
      <c r="Y2030" s="14"/>
      <c r="Z2030" s="14"/>
      <c r="AA2030" s="14"/>
      <c r="AB2030" s="14"/>
      <c r="AC2030" s="14"/>
      <c r="AD2030" s="14"/>
      <c r="AE2030" s="14"/>
      <c r="AT2030" s="259" t="s">
        <v>196</v>
      </c>
      <c r="AU2030" s="259" t="s">
        <v>86</v>
      </c>
      <c r="AV2030" s="14" t="s">
        <v>126</v>
      </c>
      <c r="AW2030" s="14" t="s">
        <v>32</v>
      </c>
      <c r="AX2030" s="14" t="s">
        <v>81</v>
      </c>
      <c r="AY2030" s="259" t="s">
        <v>116</v>
      </c>
    </row>
    <row r="2031" s="2" customFormat="1" ht="24.15" customHeight="1">
      <c r="A2031" s="38"/>
      <c r="B2031" s="39"/>
      <c r="C2031" s="216" t="s">
        <v>2714</v>
      </c>
      <c r="D2031" s="216" t="s">
        <v>120</v>
      </c>
      <c r="E2031" s="217" t="s">
        <v>2715</v>
      </c>
      <c r="F2031" s="218" t="s">
        <v>2716</v>
      </c>
      <c r="G2031" s="219" t="s">
        <v>262</v>
      </c>
      <c r="H2031" s="220">
        <v>123.06999999999999</v>
      </c>
      <c r="I2031" s="221"/>
      <c r="J2031" s="222">
        <f>ROUND(I2031*H2031,2)</f>
        <v>0</v>
      </c>
      <c r="K2031" s="223"/>
      <c r="L2031" s="44"/>
      <c r="M2031" s="224" t="s">
        <v>1</v>
      </c>
      <c r="N2031" s="225" t="s">
        <v>41</v>
      </c>
      <c r="O2031" s="91"/>
      <c r="P2031" s="226">
        <f>O2031*H2031</f>
        <v>0</v>
      </c>
      <c r="Q2031" s="226">
        <v>0.00033</v>
      </c>
      <c r="R2031" s="226">
        <f>Q2031*H2031</f>
        <v>0.040613099999999999</v>
      </c>
      <c r="S2031" s="226">
        <v>0</v>
      </c>
      <c r="T2031" s="227">
        <f>S2031*H2031</f>
        <v>0</v>
      </c>
      <c r="U2031" s="38"/>
      <c r="V2031" s="38"/>
      <c r="W2031" s="38"/>
      <c r="X2031" s="38"/>
      <c r="Y2031" s="38"/>
      <c r="Z2031" s="38"/>
      <c r="AA2031" s="38"/>
      <c r="AB2031" s="38"/>
      <c r="AC2031" s="38"/>
      <c r="AD2031" s="38"/>
      <c r="AE2031" s="38"/>
      <c r="AR2031" s="228" t="s">
        <v>379</v>
      </c>
      <c r="AT2031" s="228" t="s">
        <v>120</v>
      </c>
      <c r="AU2031" s="228" t="s">
        <v>86</v>
      </c>
      <c r="AY2031" s="17" t="s">
        <v>116</v>
      </c>
      <c r="BE2031" s="229">
        <f>IF(N2031="základní",J2031,0)</f>
        <v>0</v>
      </c>
      <c r="BF2031" s="229">
        <f>IF(N2031="snížená",J2031,0)</f>
        <v>0</v>
      </c>
      <c r="BG2031" s="229">
        <f>IF(N2031="zákl. přenesená",J2031,0)</f>
        <v>0</v>
      </c>
      <c r="BH2031" s="229">
        <f>IF(N2031="sníž. přenesená",J2031,0)</f>
        <v>0</v>
      </c>
      <c r="BI2031" s="229">
        <f>IF(N2031="nulová",J2031,0)</f>
        <v>0</v>
      </c>
      <c r="BJ2031" s="17" t="s">
        <v>81</v>
      </c>
      <c r="BK2031" s="229">
        <f>ROUND(I2031*H2031,2)</f>
        <v>0</v>
      </c>
      <c r="BL2031" s="17" t="s">
        <v>379</v>
      </c>
      <c r="BM2031" s="228" t="s">
        <v>2717</v>
      </c>
    </row>
    <row r="2032" s="2" customFormat="1" ht="24.15" customHeight="1">
      <c r="A2032" s="38"/>
      <c r="B2032" s="39"/>
      <c r="C2032" s="216" t="s">
        <v>2718</v>
      </c>
      <c r="D2032" s="216" t="s">
        <v>120</v>
      </c>
      <c r="E2032" s="217" t="s">
        <v>2719</v>
      </c>
      <c r="F2032" s="218" t="s">
        <v>2720</v>
      </c>
      <c r="G2032" s="219" t="s">
        <v>262</v>
      </c>
      <c r="H2032" s="220">
        <v>17.288</v>
      </c>
      <c r="I2032" s="221"/>
      <c r="J2032" s="222">
        <f>ROUND(I2032*H2032,2)</f>
        <v>0</v>
      </c>
      <c r="K2032" s="223"/>
      <c r="L2032" s="44"/>
      <c r="M2032" s="224" t="s">
        <v>1</v>
      </c>
      <c r="N2032" s="225" t="s">
        <v>41</v>
      </c>
      <c r="O2032" s="91"/>
      <c r="P2032" s="226">
        <f>O2032*H2032</f>
        <v>0</v>
      </c>
      <c r="Q2032" s="226">
        <v>0.00029</v>
      </c>
      <c r="R2032" s="226">
        <f>Q2032*H2032</f>
        <v>0.0050135200000000005</v>
      </c>
      <c r="S2032" s="226">
        <v>0</v>
      </c>
      <c r="T2032" s="227">
        <f>S2032*H2032</f>
        <v>0</v>
      </c>
      <c r="U2032" s="38"/>
      <c r="V2032" s="38"/>
      <c r="W2032" s="38"/>
      <c r="X2032" s="38"/>
      <c r="Y2032" s="38"/>
      <c r="Z2032" s="38"/>
      <c r="AA2032" s="38"/>
      <c r="AB2032" s="38"/>
      <c r="AC2032" s="38"/>
      <c r="AD2032" s="38"/>
      <c r="AE2032" s="38"/>
      <c r="AR2032" s="228" t="s">
        <v>379</v>
      </c>
      <c r="AT2032" s="228" t="s">
        <v>120</v>
      </c>
      <c r="AU2032" s="228" t="s">
        <v>86</v>
      </c>
      <c r="AY2032" s="17" t="s">
        <v>116</v>
      </c>
      <c r="BE2032" s="229">
        <f>IF(N2032="základní",J2032,0)</f>
        <v>0</v>
      </c>
      <c r="BF2032" s="229">
        <f>IF(N2032="snížená",J2032,0)</f>
        <v>0</v>
      </c>
      <c r="BG2032" s="229">
        <f>IF(N2032="zákl. přenesená",J2032,0)</f>
        <v>0</v>
      </c>
      <c r="BH2032" s="229">
        <f>IF(N2032="sníž. přenesená",J2032,0)</f>
        <v>0</v>
      </c>
      <c r="BI2032" s="229">
        <f>IF(N2032="nulová",J2032,0)</f>
        <v>0</v>
      </c>
      <c r="BJ2032" s="17" t="s">
        <v>81</v>
      </c>
      <c r="BK2032" s="229">
        <f>ROUND(I2032*H2032,2)</f>
        <v>0</v>
      </c>
      <c r="BL2032" s="17" t="s">
        <v>379</v>
      </c>
      <c r="BM2032" s="228" t="s">
        <v>2721</v>
      </c>
    </row>
    <row r="2033" s="13" customFormat="1">
      <c r="A2033" s="13"/>
      <c r="B2033" s="237"/>
      <c r="C2033" s="238"/>
      <c r="D2033" s="239" t="s">
        <v>196</v>
      </c>
      <c r="E2033" s="240" t="s">
        <v>1</v>
      </c>
      <c r="F2033" s="241" t="s">
        <v>2722</v>
      </c>
      <c r="G2033" s="238"/>
      <c r="H2033" s="242">
        <v>4.5999999999999996</v>
      </c>
      <c r="I2033" s="243"/>
      <c r="J2033" s="238"/>
      <c r="K2033" s="238"/>
      <c r="L2033" s="244"/>
      <c r="M2033" s="245"/>
      <c r="N2033" s="246"/>
      <c r="O2033" s="246"/>
      <c r="P2033" s="246"/>
      <c r="Q2033" s="246"/>
      <c r="R2033" s="246"/>
      <c r="S2033" s="246"/>
      <c r="T2033" s="247"/>
      <c r="U2033" s="13"/>
      <c r="V2033" s="13"/>
      <c r="W2033" s="13"/>
      <c r="X2033" s="13"/>
      <c r="Y2033" s="13"/>
      <c r="Z2033" s="13"/>
      <c r="AA2033" s="13"/>
      <c r="AB2033" s="13"/>
      <c r="AC2033" s="13"/>
      <c r="AD2033" s="13"/>
      <c r="AE2033" s="13"/>
      <c r="AT2033" s="248" t="s">
        <v>196</v>
      </c>
      <c r="AU2033" s="248" t="s">
        <v>86</v>
      </c>
      <c r="AV2033" s="13" t="s">
        <v>86</v>
      </c>
      <c r="AW2033" s="13" t="s">
        <v>32</v>
      </c>
      <c r="AX2033" s="13" t="s">
        <v>76</v>
      </c>
      <c r="AY2033" s="248" t="s">
        <v>116</v>
      </c>
    </row>
    <row r="2034" s="13" customFormat="1">
      <c r="A2034" s="13"/>
      <c r="B2034" s="237"/>
      <c r="C2034" s="238"/>
      <c r="D2034" s="239" t="s">
        <v>196</v>
      </c>
      <c r="E2034" s="240" t="s">
        <v>1</v>
      </c>
      <c r="F2034" s="241" t="s">
        <v>2723</v>
      </c>
      <c r="G2034" s="238"/>
      <c r="H2034" s="242">
        <v>0.188</v>
      </c>
      <c r="I2034" s="243"/>
      <c r="J2034" s="238"/>
      <c r="K2034" s="238"/>
      <c r="L2034" s="244"/>
      <c r="M2034" s="245"/>
      <c r="N2034" s="246"/>
      <c r="O2034" s="246"/>
      <c r="P2034" s="246"/>
      <c r="Q2034" s="246"/>
      <c r="R2034" s="246"/>
      <c r="S2034" s="246"/>
      <c r="T2034" s="247"/>
      <c r="U2034" s="13"/>
      <c r="V2034" s="13"/>
      <c r="W2034" s="13"/>
      <c r="X2034" s="13"/>
      <c r="Y2034" s="13"/>
      <c r="Z2034" s="13"/>
      <c r="AA2034" s="13"/>
      <c r="AB2034" s="13"/>
      <c r="AC2034" s="13"/>
      <c r="AD2034" s="13"/>
      <c r="AE2034" s="13"/>
      <c r="AT2034" s="248" t="s">
        <v>196</v>
      </c>
      <c r="AU2034" s="248" t="s">
        <v>86</v>
      </c>
      <c r="AV2034" s="13" t="s">
        <v>86</v>
      </c>
      <c r="AW2034" s="13" t="s">
        <v>32</v>
      </c>
      <c r="AX2034" s="13" t="s">
        <v>76</v>
      </c>
      <c r="AY2034" s="248" t="s">
        <v>116</v>
      </c>
    </row>
    <row r="2035" s="13" customFormat="1">
      <c r="A2035" s="13"/>
      <c r="B2035" s="237"/>
      <c r="C2035" s="238"/>
      <c r="D2035" s="239" t="s">
        <v>196</v>
      </c>
      <c r="E2035" s="240" t="s">
        <v>1</v>
      </c>
      <c r="F2035" s="241" t="s">
        <v>2724</v>
      </c>
      <c r="G2035" s="238"/>
      <c r="H2035" s="242">
        <v>12.5</v>
      </c>
      <c r="I2035" s="243"/>
      <c r="J2035" s="238"/>
      <c r="K2035" s="238"/>
      <c r="L2035" s="244"/>
      <c r="M2035" s="245"/>
      <c r="N2035" s="246"/>
      <c r="O2035" s="246"/>
      <c r="P2035" s="246"/>
      <c r="Q2035" s="246"/>
      <c r="R2035" s="246"/>
      <c r="S2035" s="246"/>
      <c r="T2035" s="247"/>
      <c r="U2035" s="13"/>
      <c r="V2035" s="13"/>
      <c r="W2035" s="13"/>
      <c r="X2035" s="13"/>
      <c r="Y2035" s="13"/>
      <c r="Z2035" s="13"/>
      <c r="AA2035" s="13"/>
      <c r="AB2035" s="13"/>
      <c r="AC2035" s="13"/>
      <c r="AD2035" s="13"/>
      <c r="AE2035" s="13"/>
      <c r="AT2035" s="248" t="s">
        <v>196</v>
      </c>
      <c r="AU2035" s="248" t="s">
        <v>86</v>
      </c>
      <c r="AV2035" s="13" t="s">
        <v>86</v>
      </c>
      <c r="AW2035" s="13" t="s">
        <v>32</v>
      </c>
      <c r="AX2035" s="13" t="s">
        <v>76</v>
      </c>
      <c r="AY2035" s="248" t="s">
        <v>116</v>
      </c>
    </row>
    <row r="2036" s="14" customFormat="1">
      <c r="A2036" s="14"/>
      <c r="B2036" s="249"/>
      <c r="C2036" s="250"/>
      <c r="D2036" s="239" t="s">
        <v>196</v>
      </c>
      <c r="E2036" s="251" t="s">
        <v>1</v>
      </c>
      <c r="F2036" s="252" t="s">
        <v>201</v>
      </c>
      <c r="G2036" s="250"/>
      <c r="H2036" s="253">
        <v>17.288</v>
      </c>
      <c r="I2036" s="254"/>
      <c r="J2036" s="250"/>
      <c r="K2036" s="250"/>
      <c r="L2036" s="255"/>
      <c r="M2036" s="256"/>
      <c r="N2036" s="257"/>
      <c r="O2036" s="257"/>
      <c r="P2036" s="257"/>
      <c r="Q2036" s="257"/>
      <c r="R2036" s="257"/>
      <c r="S2036" s="257"/>
      <c r="T2036" s="258"/>
      <c r="U2036" s="14"/>
      <c r="V2036" s="14"/>
      <c r="W2036" s="14"/>
      <c r="X2036" s="14"/>
      <c r="Y2036" s="14"/>
      <c r="Z2036" s="14"/>
      <c r="AA2036" s="14"/>
      <c r="AB2036" s="14"/>
      <c r="AC2036" s="14"/>
      <c r="AD2036" s="14"/>
      <c r="AE2036" s="14"/>
      <c r="AT2036" s="259" t="s">
        <v>196</v>
      </c>
      <c r="AU2036" s="259" t="s">
        <v>86</v>
      </c>
      <c r="AV2036" s="14" t="s">
        <v>126</v>
      </c>
      <c r="AW2036" s="14" t="s">
        <v>32</v>
      </c>
      <c r="AX2036" s="14" t="s">
        <v>81</v>
      </c>
      <c r="AY2036" s="259" t="s">
        <v>116</v>
      </c>
    </row>
    <row r="2037" s="2" customFormat="1" ht="24.15" customHeight="1">
      <c r="A2037" s="38"/>
      <c r="B2037" s="39"/>
      <c r="C2037" s="216" t="s">
        <v>2725</v>
      </c>
      <c r="D2037" s="216" t="s">
        <v>120</v>
      </c>
      <c r="E2037" s="217" t="s">
        <v>2726</v>
      </c>
      <c r="F2037" s="218" t="s">
        <v>2727</v>
      </c>
      <c r="G2037" s="219" t="s">
        <v>262</v>
      </c>
      <c r="H2037" s="220">
        <v>17.288</v>
      </c>
      <c r="I2037" s="221"/>
      <c r="J2037" s="222">
        <f>ROUND(I2037*H2037,2)</f>
        <v>0</v>
      </c>
      <c r="K2037" s="223"/>
      <c r="L2037" s="44"/>
      <c r="M2037" s="224" t="s">
        <v>1</v>
      </c>
      <c r="N2037" s="225" t="s">
        <v>41</v>
      </c>
      <c r="O2037" s="91"/>
      <c r="P2037" s="226">
        <f>O2037*H2037</f>
        <v>0</v>
      </c>
      <c r="Q2037" s="226">
        <v>0.00050000000000000001</v>
      </c>
      <c r="R2037" s="226">
        <f>Q2037*H2037</f>
        <v>0.0086440000000000006</v>
      </c>
      <c r="S2037" s="226">
        <v>0</v>
      </c>
      <c r="T2037" s="227">
        <f>S2037*H2037</f>
        <v>0</v>
      </c>
      <c r="U2037" s="38"/>
      <c r="V2037" s="38"/>
      <c r="W2037" s="38"/>
      <c r="X2037" s="38"/>
      <c r="Y2037" s="38"/>
      <c r="Z2037" s="38"/>
      <c r="AA2037" s="38"/>
      <c r="AB2037" s="38"/>
      <c r="AC2037" s="38"/>
      <c r="AD2037" s="38"/>
      <c r="AE2037" s="38"/>
      <c r="AR2037" s="228" t="s">
        <v>379</v>
      </c>
      <c r="AT2037" s="228" t="s">
        <v>120</v>
      </c>
      <c r="AU2037" s="228" t="s">
        <v>86</v>
      </c>
      <c r="AY2037" s="17" t="s">
        <v>116</v>
      </c>
      <c r="BE2037" s="229">
        <f>IF(N2037="základní",J2037,0)</f>
        <v>0</v>
      </c>
      <c r="BF2037" s="229">
        <f>IF(N2037="snížená",J2037,0)</f>
        <v>0</v>
      </c>
      <c r="BG2037" s="229">
        <f>IF(N2037="zákl. přenesená",J2037,0)</f>
        <v>0</v>
      </c>
      <c r="BH2037" s="229">
        <f>IF(N2037="sníž. přenesená",J2037,0)</f>
        <v>0</v>
      </c>
      <c r="BI2037" s="229">
        <f>IF(N2037="nulová",J2037,0)</f>
        <v>0</v>
      </c>
      <c r="BJ2037" s="17" t="s">
        <v>81</v>
      </c>
      <c r="BK2037" s="229">
        <f>ROUND(I2037*H2037,2)</f>
        <v>0</v>
      </c>
      <c r="BL2037" s="17" t="s">
        <v>379</v>
      </c>
      <c r="BM2037" s="228" t="s">
        <v>2728</v>
      </c>
    </row>
    <row r="2038" s="12" customFormat="1" ht="22.8" customHeight="1">
      <c r="A2038" s="12"/>
      <c r="B2038" s="200"/>
      <c r="C2038" s="201"/>
      <c r="D2038" s="202" t="s">
        <v>75</v>
      </c>
      <c r="E2038" s="214" t="s">
        <v>2729</v>
      </c>
      <c r="F2038" s="214" t="s">
        <v>2730</v>
      </c>
      <c r="G2038" s="201"/>
      <c r="H2038" s="201"/>
      <c r="I2038" s="204"/>
      <c r="J2038" s="215">
        <f>BK2038</f>
        <v>0</v>
      </c>
      <c r="K2038" s="201"/>
      <c r="L2038" s="206"/>
      <c r="M2038" s="207"/>
      <c r="N2038" s="208"/>
      <c r="O2038" s="208"/>
      <c r="P2038" s="209">
        <f>SUM(P2039:P2120)</f>
        <v>0</v>
      </c>
      <c r="Q2038" s="208"/>
      <c r="R2038" s="209">
        <f>SUM(R2039:R2120)</f>
        <v>1.1213286199999999</v>
      </c>
      <c r="S2038" s="208"/>
      <c r="T2038" s="210">
        <f>SUM(T2039:T2120)</f>
        <v>0</v>
      </c>
      <c r="U2038" s="12"/>
      <c r="V2038" s="12"/>
      <c r="W2038" s="12"/>
      <c r="X2038" s="12"/>
      <c r="Y2038" s="12"/>
      <c r="Z2038" s="12"/>
      <c r="AA2038" s="12"/>
      <c r="AB2038" s="12"/>
      <c r="AC2038" s="12"/>
      <c r="AD2038" s="12"/>
      <c r="AE2038" s="12"/>
      <c r="AR2038" s="211" t="s">
        <v>86</v>
      </c>
      <c r="AT2038" s="212" t="s">
        <v>75</v>
      </c>
      <c r="AU2038" s="212" t="s">
        <v>81</v>
      </c>
      <c r="AY2038" s="211" t="s">
        <v>116</v>
      </c>
      <c r="BK2038" s="213">
        <f>SUM(BK2039:BK2120)</f>
        <v>0</v>
      </c>
    </row>
    <row r="2039" s="2" customFormat="1" ht="24.15" customHeight="1">
      <c r="A2039" s="38"/>
      <c r="B2039" s="39"/>
      <c r="C2039" s="216" t="s">
        <v>2731</v>
      </c>
      <c r="D2039" s="216" t="s">
        <v>120</v>
      </c>
      <c r="E2039" s="217" t="s">
        <v>2732</v>
      </c>
      <c r="F2039" s="218" t="s">
        <v>2733</v>
      </c>
      <c r="G2039" s="219" t="s">
        <v>262</v>
      </c>
      <c r="H2039" s="220">
        <v>2264.2820000000002</v>
      </c>
      <c r="I2039" s="221"/>
      <c r="J2039" s="222">
        <f>ROUND(I2039*H2039,2)</f>
        <v>0</v>
      </c>
      <c r="K2039" s="223"/>
      <c r="L2039" s="44"/>
      <c r="M2039" s="224" t="s">
        <v>1</v>
      </c>
      <c r="N2039" s="225" t="s">
        <v>41</v>
      </c>
      <c r="O2039" s="91"/>
      <c r="P2039" s="226">
        <f>O2039*H2039</f>
        <v>0</v>
      </c>
      <c r="Q2039" s="226">
        <v>0.00020000000000000001</v>
      </c>
      <c r="R2039" s="226">
        <f>Q2039*H2039</f>
        <v>0.45285640000000005</v>
      </c>
      <c r="S2039" s="226">
        <v>0</v>
      </c>
      <c r="T2039" s="227">
        <f>S2039*H2039</f>
        <v>0</v>
      </c>
      <c r="U2039" s="38"/>
      <c r="V2039" s="38"/>
      <c r="W2039" s="38"/>
      <c r="X2039" s="38"/>
      <c r="Y2039" s="38"/>
      <c r="Z2039" s="38"/>
      <c r="AA2039" s="38"/>
      <c r="AB2039" s="38"/>
      <c r="AC2039" s="38"/>
      <c r="AD2039" s="38"/>
      <c r="AE2039" s="38"/>
      <c r="AR2039" s="228" t="s">
        <v>379</v>
      </c>
      <c r="AT2039" s="228" t="s">
        <v>120</v>
      </c>
      <c r="AU2039" s="228" t="s">
        <v>86</v>
      </c>
      <c r="AY2039" s="17" t="s">
        <v>116</v>
      </c>
      <c r="BE2039" s="229">
        <f>IF(N2039="základní",J2039,0)</f>
        <v>0</v>
      </c>
      <c r="BF2039" s="229">
        <f>IF(N2039="snížená",J2039,0)</f>
        <v>0</v>
      </c>
      <c r="BG2039" s="229">
        <f>IF(N2039="zákl. přenesená",J2039,0)</f>
        <v>0</v>
      </c>
      <c r="BH2039" s="229">
        <f>IF(N2039="sníž. přenesená",J2039,0)</f>
        <v>0</v>
      </c>
      <c r="BI2039" s="229">
        <f>IF(N2039="nulová",J2039,0)</f>
        <v>0</v>
      </c>
      <c r="BJ2039" s="17" t="s">
        <v>81</v>
      </c>
      <c r="BK2039" s="229">
        <f>ROUND(I2039*H2039,2)</f>
        <v>0</v>
      </c>
      <c r="BL2039" s="17" t="s">
        <v>379</v>
      </c>
      <c r="BM2039" s="228" t="s">
        <v>2734</v>
      </c>
    </row>
    <row r="2040" s="13" customFormat="1">
      <c r="A2040" s="13"/>
      <c r="B2040" s="237"/>
      <c r="C2040" s="238"/>
      <c r="D2040" s="239" t="s">
        <v>196</v>
      </c>
      <c r="E2040" s="240" t="s">
        <v>1</v>
      </c>
      <c r="F2040" s="241" t="s">
        <v>1189</v>
      </c>
      <c r="G2040" s="238"/>
      <c r="H2040" s="242">
        <v>124.699</v>
      </c>
      <c r="I2040" s="243"/>
      <c r="J2040" s="238"/>
      <c r="K2040" s="238"/>
      <c r="L2040" s="244"/>
      <c r="M2040" s="245"/>
      <c r="N2040" s="246"/>
      <c r="O2040" s="246"/>
      <c r="P2040" s="246"/>
      <c r="Q2040" s="246"/>
      <c r="R2040" s="246"/>
      <c r="S2040" s="246"/>
      <c r="T2040" s="247"/>
      <c r="U2040" s="13"/>
      <c r="V2040" s="13"/>
      <c r="W2040" s="13"/>
      <c r="X2040" s="13"/>
      <c r="Y2040" s="13"/>
      <c r="Z2040" s="13"/>
      <c r="AA2040" s="13"/>
      <c r="AB2040" s="13"/>
      <c r="AC2040" s="13"/>
      <c r="AD2040" s="13"/>
      <c r="AE2040" s="13"/>
      <c r="AT2040" s="248" t="s">
        <v>196</v>
      </c>
      <c r="AU2040" s="248" t="s">
        <v>86</v>
      </c>
      <c r="AV2040" s="13" t="s">
        <v>86</v>
      </c>
      <c r="AW2040" s="13" t="s">
        <v>32</v>
      </c>
      <c r="AX2040" s="13" t="s">
        <v>76</v>
      </c>
      <c r="AY2040" s="248" t="s">
        <v>116</v>
      </c>
    </row>
    <row r="2041" s="13" customFormat="1">
      <c r="A2041" s="13"/>
      <c r="B2041" s="237"/>
      <c r="C2041" s="238"/>
      <c r="D2041" s="239" t="s">
        <v>196</v>
      </c>
      <c r="E2041" s="240" t="s">
        <v>1</v>
      </c>
      <c r="F2041" s="241" t="s">
        <v>1191</v>
      </c>
      <c r="G2041" s="238"/>
      <c r="H2041" s="242">
        <v>2.0800000000000001</v>
      </c>
      <c r="I2041" s="243"/>
      <c r="J2041" s="238"/>
      <c r="K2041" s="238"/>
      <c r="L2041" s="244"/>
      <c r="M2041" s="245"/>
      <c r="N2041" s="246"/>
      <c r="O2041" s="246"/>
      <c r="P2041" s="246"/>
      <c r="Q2041" s="246"/>
      <c r="R2041" s="246"/>
      <c r="S2041" s="246"/>
      <c r="T2041" s="247"/>
      <c r="U2041" s="13"/>
      <c r="V2041" s="13"/>
      <c r="W2041" s="13"/>
      <c r="X2041" s="13"/>
      <c r="Y2041" s="13"/>
      <c r="Z2041" s="13"/>
      <c r="AA2041" s="13"/>
      <c r="AB2041" s="13"/>
      <c r="AC2041" s="13"/>
      <c r="AD2041" s="13"/>
      <c r="AE2041" s="13"/>
      <c r="AT2041" s="248" t="s">
        <v>196</v>
      </c>
      <c r="AU2041" s="248" t="s">
        <v>86</v>
      </c>
      <c r="AV2041" s="13" t="s">
        <v>86</v>
      </c>
      <c r="AW2041" s="13" t="s">
        <v>32</v>
      </c>
      <c r="AX2041" s="13" t="s">
        <v>76</v>
      </c>
      <c r="AY2041" s="248" t="s">
        <v>116</v>
      </c>
    </row>
    <row r="2042" s="13" customFormat="1">
      <c r="A2042" s="13"/>
      <c r="B2042" s="237"/>
      <c r="C2042" s="238"/>
      <c r="D2042" s="239" t="s">
        <v>196</v>
      </c>
      <c r="E2042" s="240" t="s">
        <v>1</v>
      </c>
      <c r="F2042" s="241" t="s">
        <v>2735</v>
      </c>
      <c r="G2042" s="238"/>
      <c r="H2042" s="242">
        <v>0.54200000000000004</v>
      </c>
      <c r="I2042" s="243"/>
      <c r="J2042" s="238"/>
      <c r="K2042" s="238"/>
      <c r="L2042" s="244"/>
      <c r="M2042" s="245"/>
      <c r="N2042" s="246"/>
      <c r="O2042" s="246"/>
      <c r="P2042" s="246"/>
      <c r="Q2042" s="246"/>
      <c r="R2042" s="246"/>
      <c r="S2042" s="246"/>
      <c r="T2042" s="247"/>
      <c r="U2042" s="13"/>
      <c r="V2042" s="13"/>
      <c r="W2042" s="13"/>
      <c r="X2042" s="13"/>
      <c r="Y2042" s="13"/>
      <c r="Z2042" s="13"/>
      <c r="AA2042" s="13"/>
      <c r="AB2042" s="13"/>
      <c r="AC2042" s="13"/>
      <c r="AD2042" s="13"/>
      <c r="AE2042" s="13"/>
      <c r="AT2042" s="248" t="s">
        <v>196</v>
      </c>
      <c r="AU2042" s="248" t="s">
        <v>86</v>
      </c>
      <c r="AV2042" s="13" t="s">
        <v>86</v>
      </c>
      <c r="AW2042" s="13" t="s">
        <v>32</v>
      </c>
      <c r="AX2042" s="13" t="s">
        <v>76</v>
      </c>
      <c r="AY2042" s="248" t="s">
        <v>116</v>
      </c>
    </row>
    <row r="2043" s="13" customFormat="1">
      <c r="A2043" s="13"/>
      <c r="B2043" s="237"/>
      <c r="C2043" s="238"/>
      <c r="D2043" s="239" t="s">
        <v>196</v>
      </c>
      <c r="E2043" s="240" t="s">
        <v>1</v>
      </c>
      <c r="F2043" s="241" t="s">
        <v>1193</v>
      </c>
      <c r="G2043" s="238"/>
      <c r="H2043" s="242">
        <v>2.1720000000000002</v>
      </c>
      <c r="I2043" s="243"/>
      <c r="J2043" s="238"/>
      <c r="K2043" s="238"/>
      <c r="L2043" s="244"/>
      <c r="M2043" s="245"/>
      <c r="N2043" s="246"/>
      <c r="O2043" s="246"/>
      <c r="P2043" s="246"/>
      <c r="Q2043" s="246"/>
      <c r="R2043" s="246"/>
      <c r="S2043" s="246"/>
      <c r="T2043" s="247"/>
      <c r="U2043" s="13"/>
      <c r="V2043" s="13"/>
      <c r="W2043" s="13"/>
      <c r="X2043" s="13"/>
      <c r="Y2043" s="13"/>
      <c r="Z2043" s="13"/>
      <c r="AA2043" s="13"/>
      <c r="AB2043" s="13"/>
      <c r="AC2043" s="13"/>
      <c r="AD2043" s="13"/>
      <c r="AE2043" s="13"/>
      <c r="AT2043" s="248" t="s">
        <v>196</v>
      </c>
      <c r="AU2043" s="248" t="s">
        <v>86</v>
      </c>
      <c r="AV2043" s="13" t="s">
        <v>86</v>
      </c>
      <c r="AW2043" s="13" t="s">
        <v>32</v>
      </c>
      <c r="AX2043" s="13" t="s">
        <v>76</v>
      </c>
      <c r="AY2043" s="248" t="s">
        <v>116</v>
      </c>
    </row>
    <row r="2044" s="13" customFormat="1">
      <c r="A2044" s="13"/>
      <c r="B2044" s="237"/>
      <c r="C2044" s="238"/>
      <c r="D2044" s="239" t="s">
        <v>196</v>
      </c>
      <c r="E2044" s="240" t="s">
        <v>1</v>
      </c>
      <c r="F2044" s="241" t="s">
        <v>2736</v>
      </c>
      <c r="G2044" s="238"/>
      <c r="H2044" s="242">
        <v>-2.2719999999999998</v>
      </c>
      <c r="I2044" s="243"/>
      <c r="J2044" s="238"/>
      <c r="K2044" s="238"/>
      <c r="L2044" s="244"/>
      <c r="M2044" s="245"/>
      <c r="N2044" s="246"/>
      <c r="O2044" s="246"/>
      <c r="P2044" s="246"/>
      <c r="Q2044" s="246"/>
      <c r="R2044" s="246"/>
      <c r="S2044" s="246"/>
      <c r="T2044" s="247"/>
      <c r="U2044" s="13"/>
      <c r="V2044" s="13"/>
      <c r="W2044" s="13"/>
      <c r="X2044" s="13"/>
      <c r="Y2044" s="13"/>
      <c r="Z2044" s="13"/>
      <c r="AA2044" s="13"/>
      <c r="AB2044" s="13"/>
      <c r="AC2044" s="13"/>
      <c r="AD2044" s="13"/>
      <c r="AE2044" s="13"/>
      <c r="AT2044" s="248" t="s">
        <v>196</v>
      </c>
      <c r="AU2044" s="248" t="s">
        <v>86</v>
      </c>
      <c r="AV2044" s="13" t="s">
        <v>86</v>
      </c>
      <c r="AW2044" s="13" t="s">
        <v>32</v>
      </c>
      <c r="AX2044" s="13" t="s">
        <v>76</v>
      </c>
      <c r="AY2044" s="248" t="s">
        <v>116</v>
      </c>
    </row>
    <row r="2045" s="13" customFormat="1">
      <c r="A2045" s="13"/>
      <c r="B2045" s="237"/>
      <c r="C2045" s="238"/>
      <c r="D2045" s="239" t="s">
        <v>196</v>
      </c>
      <c r="E2045" s="240" t="s">
        <v>1</v>
      </c>
      <c r="F2045" s="241" t="s">
        <v>2737</v>
      </c>
      <c r="G2045" s="238"/>
      <c r="H2045" s="242">
        <v>-1.544</v>
      </c>
      <c r="I2045" s="243"/>
      <c r="J2045" s="238"/>
      <c r="K2045" s="238"/>
      <c r="L2045" s="244"/>
      <c r="M2045" s="245"/>
      <c r="N2045" s="246"/>
      <c r="O2045" s="246"/>
      <c r="P2045" s="246"/>
      <c r="Q2045" s="246"/>
      <c r="R2045" s="246"/>
      <c r="S2045" s="246"/>
      <c r="T2045" s="247"/>
      <c r="U2045" s="13"/>
      <c r="V2045" s="13"/>
      <c r="W2045" s="13"/>
      <c r="X2045" s="13"/>
      <c r="Y2045" s="13"/>
      <c r="Z2045" s="13"/>
      <c r="AA2045" s="13"/>
      <c r="AB2045" s="13"/>
      <c r="AC2045" s="13"/>
      <c r="AD2045" s="13"/>
      <c r="AE2045" s="13"/>
      <c r="AT2045" s="248" t="s">
        <v>196</v>
      </c>
      <c r="AU2045" s="248" t="s">
        <v>86</v>
      </c>
      <c r="AV2045" s="13" t="s">
        <v>86</v>
      </c>
      <c r="AW2045" s="13" t="s">
        <v>32</v>
      </c>
      <c r="AX2045" s="13" t="s">
        <v>76</v>
      </c>
      <c r="AY2045" s="248" t="s">
        <v>116</v>
      </c>
    </row>
    <row r="2046" s="13" customFormat="1">
      <c r="A2046" s="13"/>
      <c r="B2046" s="237"/>
      <c r="C2046" s="238"/>
      <c r="D2046" s="239" t="s">
        <v>196</v>
      </c>
      <c r="E2046" s="240" t="s">
        <v>1</v>
      </c>
      <c r="F2046" s="241" t="s">
        <v>1199</v>
      </c>
      <c r="G2046" s="238"/>
      <c r="H2046" s="242">
        <v>5.0780000000000003</v>
      </c>
      <c r="I2046" s="243"/>
      <c r="J2046" s="238"/>
      <c r="K2046" s="238"/>
      <c r="L2046" s="244"/>
      <c r="M2046" s="245"/>
      <c r="N2046" s="246"/>
      <c r="O2046" s="246"/>
      <c r="P2046" s="246"/>
      <c r="Q2046" s="246"/>
      <c r="R2046" s="246"/>
      <c r="S2046" s="246"/>
      <c r="T2046" s="247"/>
      <c r="U2046" s="13"/>
      <c r="V2046" s="13"/>
      <c r="W2046" s="13"/>
      <c r="X2046" s="13"/>
      <c r="Y2046" s="13"/>
      <c r="Z2046" s="13"/>
      <c r="AA2046" s="13"/>
      <c r="AB2046" s="13"/>
      <c r="AC2046" s="13"/>
      <c r="AD2046" s="13"/>
      <c r="AE2046" s="13"/>
      <c r="AT2046" s="248" t="s">
        <v>196</v>
      </c>
      <c r="AU2046" s="248" t="s">
        <v>86</v>
      </c>
      <c r="AV2046" s="13" t="s">
        <v>86</v>
      </c>
      <c r="AW2046" s="13" t="s">
        <v>32</v>
      </c>
      <c r="AX2046" s="13" t="s">
        <v>76</v>
      </c>
      <c r="AY2046" s="248" t="s">
        <v>116</v>
      </c>
    </row>
    <row r="2047" s="13" customFormat="1">
      <c r="A2047" s="13"/>
      <c r="B2047" s="237"/>
      <c r="C2047" s="238"/>
      <c r="D2047" s="239" t="s">
        <v>196</v>
      </c>
      <c r="E2047" s="240" t="s">
        <v>1</v>
      </c>
      <c r="F2047" s="241" t="s">
        <v>1200</v>
      </c>
      <c r="G2047" s="238"/>
      <c r="H2047" s="242">
        <v>89.822999999999993</v>
      </c>
      <c r="I2047" s="243"/>
      <c r="J2047" s="238"/>
      <c r="K2047" s="238"/>
      <c r="L2047" s="244"/>
      <c r="M2047" s="245"/>
      <c r="N2047" s="246"/>
      <c r="O2047" s="246"/>
      <c r="P2047" s="246"/>
      <c r="Q2047" s="246"/>
      <c r="R2047" s="246"/>
      <c r="S2047" s="246"/>
      <c r="T2047" s="247"/>
      <c r="U2047" s="13"/>
      <c r="V2047" s="13"/>
      <c r="W2047" s="13"/>
      <c r="X2047" s="13"/>
      <c r="Y2047" s="13"/>
      <c r="Z2047" s="13"/>
      <c r="AA2047" s="13"/>
      <c r="AB2047" s="13"/>
      <c r="AC2047" s="13"/>
      <c r="AD2047" s="13"/>
      <c r="AE2047" s="13"/>
      <c r="AT2047" s="248" t="s">
        <v>196</v>
      </c>
      <c r="AU2047" s="248" t="s">
        <v>86</v>
      </c>
      <c r="AV2047" s="13" t="s">
        <v>86</v>
      </c>
      <c r="AW2047" s="13" t="s">
        <v>32</v>
      </c>
      <c r="AX2047" s="13" t="s">
        <v>76</v>
      </c>
      <c r="AY2047" s="248" t="s">
        <v>116</v>
      </c>
    </row>
    <row r="2048" s="13" customFormat="1">
      <c r="A2048" s="13"/>
      <c r="B2048" s="237"/>
      <c r="C2048" s="238"/>
      <c r="D2048" s="239" t="s">
        <v>196</v>
      </c>
      <c r="E2048" s="240" t="s">
        <v>1</v>
      </c>
      <c r="F2048" s="241" t="s">
        <v>1204</v>
      </c>
      <c r="G2048" s="238"/>
      <c r="H2048" s="242">
        <v>5.4900000000000002</v>
      </c>
      <c r="I2048" s="243"/>
      <c r="J2048" s="238"/>
      <c r="K2048" s="238"/>
      <c r="L2048" s="244"/>
      <c r="M2048" s="245"/>
      <c r="N2048" s="246"/>
      <c r="O2048" s="246"/>
      <c r="P2048" s="246"/>
      <c r="Q2048" s="246"/>
      <c r="R2048" s="246"/>
      <c r="S2048" s="246"/>
      <c r="T2048" s="247"/>
      <c r="U2048" s="13"/>
      <c r="V2048" s="13"/>
      <c r="W2048" s="13"/>
      <c r="X2048" s="13"/>
      <c r="Y2048" s="13"/>
      <c r="Z2048" s="13"/>
      <c r="AA2048" s="13"/>
      <c r="AB2048" s="13"/>
      <c r="AC2048" s="13"/>
      <c r="AD2048" s="13"/>
      <c r="AE2048" s="13"/>
      <c r="AT2048" s="248" t="s">
        <v>196</v>
      </c>
      <c r="AU2048" s="248" t="s">
        <v>86</v>
      </c>
      <c r="AV2048" s="13" t="s">
        <v>86</v>
      </c>
      <c r="AW2048" s="13" t="s">
        <v>32</v>
      </c>
      <c r="AX2048" s="13" t="s">
        <v>76</v>
      </c>
      <c r="AY2048" s="248" t="s">
        <v>116</v>
      </c>
    </row>
    <row r="2049" s="13" customFormat="1">
      <c r="A2049" s="13"/>
      <c r="B2049" s="237"/>
      <c r="C2049" s="238"/>
      <c r="D2049" s="239" t="s">
        <v>196</v>
      </c>
      <c r="E2049" s="240" t="s">
        <v>1</v>
      </c>
      <c r="F2049" s="241" t="s">
        <v>1205</v>
      </c>
      <c r="G2049" s="238"/>
      <c r="H2049" s="242">
        <v>0.69999999999999996</v>
      </c>
      <c r="I2049" s="243"/>
      <c r="J2049" s="238"/>
      <c r="K2049" s="238"/>
      <c r="L2049" s="244"/>
      <c r="M2049" s="245"/>
      <c r="N2049" s="246"/>
      <c r="O2049" s="246"/>
      <c r="P2049" s="246"/>
      <c r="Q2049" s="246"/>
      <c r="R2049" s="246"/>
      <c r="S2049" s="246"/>
      <c r="T2049" s="247"/>
      <c r="U2049" s="13"/>
      <c r="V2049" s="13"/>
      <c r="W2049" s="13"/>
      <c r="X2049" s="13"/>
      <c r="Y2049" s="13"/>
      <c r="Z2049" s="13"/>
      <c r="AA2049" s="13"/>
      <c r="AB2049" s="13"/>
      <c r="AC2049" s="13"/>
      <c r="AD2049" s="13"/>
      <c r="AE2049" s="13"/>
      <c r="AT2049" s="248" t="s">
        <v>196</v>
      </c>
      <c r="AU2049" s="248" t="s">
        <v>86</v>
      </c>
      <c r="AV2049" s="13" t="s">
        <v>86</v>
      </c>
      <c r="AW2049" s="13" t="s">
        <v>32</v>
      </c>
      <c r="AX2049" s="13" t="s">
        <v>76</v>
      </c>
      <c r="AY2049" s="248" t="s">
        <v>116</v>
      </c>
    </row>
    <row r="2050" s="13" customFormat="1">
      <c r="A2050" s="13"/>
      <c r="B2050" s="237"/>
      <c r="C2050" s="238"/>
      <c r="D2050" s="239" t="s">
        <v>196</v>
      </c>
      <c r="E2050" s="240" t="s">
        <v>1</v>
      </c>
      <c r="F2050" s="241" t="s">
        <v>1206</v>
      </c>
      <c r="G2050" s="238"/>
      <c r="H2050" s="242">
        <v>9.9619999999999997</v>
      </c>
      <c r="I2050" s="243"/>
      <c r="J2050" s="238"/>
      <c r="K2050" s="238"/>
      <c r="L2050" s="244"/>
      <c r="M2050" s="245"/>
      <c r="N2050" s="246"/>
      <c r="O2050" s="246"/>
      <c r="P2050" s="246"/>
      <c r="Q2050" s="246"/>
      <c r="R2050" s="246"/>
      <c r="S2050" s="246"/>
      <c r="T2050" s="247"/>
      <c r="U2050" s="13"/>
      <c r="V2050" s="13"/>
      <c r="W2050" s="13"/>
      <c r="X2050" s="13"/>
      <c r="Y2050" s="13"/>
      <c r="Z2050" s="13"/>
      <c r="AA2050" s="13"/>
      <c r="AB2050" s="13"/>
      <c r="AC2050" s="13"/>
      <c r="AD2050" s="13"/>
      <c r="AE2050" s="13"/>
      <c r="AT2050" s="248" t="s">
        <v>196</v>
      </c>
      <c r="AU2050" s="248" t="s">
        <v>86</v>
      </c>
      <c r="AV2050" s="13" t="s">
        <v>86</v>
      </c>
      <c r="AW2050" s="13" t="s">
        <v>32</v>
      </c>
      <c r="AX2050" s="13" t="s">
        <v>76</v>
      </c>
      <c r="AY2050" s="248" t="s">
        <v>116</v>
      </c>
    </row>
    <row r="2051" s="13" customFormat="1">
      <c r="A2051" s="13"/>
      <c r="B2051" s="237"/>
      <c r="C2051" s="238"/>
      <c r="D2051" s="239" t="s">
        <v>196</v>
      </c>
      <c r="E2051" s="240" t="s">
        <v>1</v>
      </c>
      <c r="F2051" s="241" t="s">
        <v>1207</v>
      </c>
      <c r="G2051" s="238"/>
      <c r="H2051" s="242">
        <v>96.533000000000001</v>
      </c>
      <c r="I2051" s="243"/>
      <c r="J2051" s="238"/>
      <c r="K2051" s="238"/>
      <c r="L2051" s="244"/>
      <c r="M2051" s="245"/>
      <c r="N2051" s="246"/>
      <c r="O2051" s="246"/>
      <c r="P2051" s="246"/>
      <c r="Q2051" s="246"/>
      <c r="R2051" s="246"/>
      <c r="S2051" s="246"/>
      <c r="T2051" s="247"/>
      <c r="U2051" s="13"/>
      <c r="V2051" s="13"/>
      <c r="W2051" s="13"/>
      <c r="X2051" s="13"/>
      <c r="Y2051" s="13"/>
      <c r="Z2051" s="13"/>
      <c r="AA2051" s="13"/>
      <c r="AB2051" s="13"/>
      <c r="AC2051" s="13"/>
      <c r="AD2051" s="13"/>
      <c r="AE2051" s="13"/>
      <c r="AT2051" s="248" t="s">
        <v>196</v>
      </c>
      <c r="AU2051" s="248" t="s">
        <v>86</v>
      </c>
      <c r="AV2051" s="13" t="s">
        <v>86</v>
      </c>
      <c r="AW2051" s="13" t="s">
        <v>32</v>
      </c>
      <c r="AX2051" s="13" t="s">
        <v>76</v>
      </c>
      <c r="AY2051" s="248" t="s">
        <v>116</v>
      </c>
    </row>
    <row r="2052" s="13" customFormat="1">
      <c r="A2052" s="13"/>
      <c r="B2052" s="237"/>
      <c r="C2052" s="238"/>
      <c r="D2052" s="239" t="s">
        <v>196</v>
      </c>
      <c r="E2052" s="240" t="s">
        <v>1</v>
      </c>
      <c r="F2052" s="241" t="s">
        <v>1208</v>
      </c>
      <c r="G2052" s="238"/>
      <c r="H2052" s="242">
        <v>5.0220000000000002</v>
      </c>
      <c r="I2052" s="243"/>
      <c r="J2052" s="238"/>
      <c r="K2052" s="238"/>
      <c r="L2052" s="244"/>
      <c r="M2052" s="245"/>
      <c r="N2052" s="246"/>
      <c r="O2052" s="246"/>
      <c r="P2052" s="246"/>
      <c r="Q2052" s="246"/>
      <c r="R2052" s="246"/>
      <c r="S2052" s="246"/>
      <c r="T2052" s="247"/>
      <c r="U2052" s="13"/>
      <c r="V2052" s="13"/>
      <c r="W2052" s="13"/>
      <c r="X2052" s="13"/>
      <c r="Y2052" s="13"/>
      <c r="Z2052" s="13"/>
      <c r="AA2052" s="13"/>
      <c r="AB2052" s="13"/>
      <c r="AC2052" s="13"/>
      <c r="AD2052" s="13"/>
      <c r="AE2052" s="13"/>
      <c r="AT2052" s="248" t="s">
        <v>196</v>
      </c>
      <c r="AU2052" s="248" t="s">
        <v>86</v>
      </c>
      <c r="AV2052" s="13" t="s">
        <v>86</v>
      </c>
      <c r="AW2052" s="13" t="s">
        <v>32</v>
      </c>
      <c r="AX2052" s="13" t="s">
        <v>76</v>
      </c>
      <c r="AY2052" s="248" t="s">
        <v>116</v>
      </c>
    </row>
    <row r="2053" s="13" customFormat="1">
      <c r="A2053" s="13"/>
      <c r="B2053" s="237"/>
      <c r="C2053" s="238"/>
      <c r="D2053" s="239" t="s">
        <v>196</v>
      </c>
      <c r="E2053" s="240" t="s">
        <v>1</v>
      </c>
      <c r="F2053" s="241" t="s">
        <v>2738</v>
      </c>
      <c r="G2053" s="238"/>
      <c r="H2053" s="242">
        <v>-4.4000000000000004</v>
      </c>
      <c r="I2053" s="243"/>
      <c r="J2053" s="238"/>
      <c r="K2053" s="238"/>
      <c r="L2053" s="244"/>
      <c r="M2053" s="245"/>
      <c r="N2053" s="246"/>
      <c r="O2053" s="246"/>
      <c r="P2053" s="246"/>
      <c r="Q2053" s="246"/>
      <c r="R2053" s="246"/>
      <c r="S2053" s="246"/>
      <c r="T2053" s="247"/>
      <c r="U2053" s="13"/>
      <c r="V2053" s="13"/>
      <c r="W2053" s="13"/>
      <c r="X2053" s="13"/>
      <c r="Y2053" s="13"/>
      <c r="Z2053" s="13"/>
      <c r="AA2053" s="13"/>
      <c r="AB2053" s="13"/>
      <c r="AC2053" s="13"/>
      <c r="AD2053" s="13"/>
      <c r="AE2053" s="13"/>
      <c r="AT2053" s="248" t="s">
        <v>196</v>
      </c>
      <c r="AU2053" s="248" t="s">
        <v>86</v>
      </c>
      <c r="AV2053" s="13" t="s">
        <v>86</v>
      </c>
      <c r="AW2053" s="13" t="s">
        <v>32</v>
      </c>
      <c r="AX2053" s="13" t="s">
        <v>76</v>
      </c>
      <c r="AY2053" s="248" t="s">
        <v>116</v>
      </c>
    </row>
    <row r="2054" s="13" customFormat="1">
      <c r="A2054" s="13"/>
      <c r="B2054" s="237"/>
      <c r="C2054" s="238"/>
      <c r="D2054" s="239" t="s">
        <v>196</v>
      </c>
      <c r="E2054" s="240" t="s">
        <v>1</v>
      </c>
      <c r="F2054" s="241" t="s">
        <v>1212</v>
      </c>
      <c r="G2054" s="238"/>
      <c r="H2054" s="242">
        <v>1.659</v>
      </c>
      <c r="I2054" s="243"/>
      <c r="J2054" s="238"/>
      <c r="K2054" s="238"/>
      <c r="L2054" s="244"/>
      <c r="M2054" s="245"/>
      <c r="N2054" s="246"/>
      <c r="O2054" s="246"/>
      <c r="P2054" s="246"/>
      <c r="Q2054" s="246"/>
      <c r="R2054" s="246"/>
      <c r="S2054" s="246"/>
      <c r="T2054" s="247"/>
      <c r="U2054" s="13"/>
      <c r="V2054" s="13"/>
      <c r="W2054" s="13"/>
      <c r="X2054" s="13"/>
      <c r="Y2054" s="13"/>
      <c r="Z2054" s="13"/>
      <c r="AA2054" s="13"/>
      <c r="AB2054" s="13"/>
      <c r="AC2054" s="13"/>
      <c r="AD2054" s="13"/>
      <c r="AE2054" s="13"/>
      <c r="AT2054" s="248" t="s">
        <v>196</v>
      </c>
      <c r="AU2054" s="248" t="s">
        <v>86</v>
      </c>
      <c r="AV2054" s="13" t="s">
        <v>86</v>
      </c>
      <c r="AW2054" s="13" t="s">
        <v>32</v>
      </c>
      <c r="AX2054" s="13" t="s">
        <v>76</v>
      </c>
      <c r="AY2054" s="248" t="s">
        <v>116</v>
      </c>
    </row>
    <row r="2055" s="13" customFormat="1">
      <c r="A2055" s="13"/>
      <c r="B2055" s="237"/>
      <c r="C2055" s="238"/>
      <c r="D2055" s="239" t="s">
        <v>196</v>
      </c>
      <c r="E2055" s="240" t="s">
        <v>1</v>
      </c>
      <c r="F2055" s="241" t="s">
        <v>1213</v>
      </c>
      <c r="G2055" s="238"/>
      <c r="H2055" s="242">
        <v>41.509999999999998</v>
      </c>
      <c r="I2055" s="243"/>
      <c r="J2055" s="238"/>
      <c r="K2055" s="238"/>
      <c r="L2055" s="244"/>
      <c r="M2055" s="245"/>
      <c r="N2055" s="246"/>
      <c r="O2055" s="246"/>
      <c r="P2055" s="246"/>
      <c r="Q2055" s="246"/>
      <c r="R2055" s="246"/>
      <c r="S2055" s="246"/>
      <c r="T2055" s="247"/>
      <c r="U2055" s="13"/>
      <c r="V2055" s="13"/>
      <c r="W2055" s="13"/>
      <c r="X2055" s="13"/>
      <c r="Y2055" s="13"/>
      <c r="Z2055" s="13"/>
      <c r="AA2055" s="13"/>
      <c r="AB2055" s="13"/>
      <c r="AC2055" s="13"/>
      <c r="AD2055" s="13"/>
      <c r="AE2055" s="13"/>
      <c r="AT2055" s="248" t="s">
        <v>196</v>
      </c>
      <c r="AU2055" s="248" t="s">
        <v>86</v>
      </c>
      <c r="AV2055" s="13" t="s">
        <v>86</v>
      </c>
      <c r="AW2055" s="13" t="s">
        <v>32</v>
      </c>
      <c r="AX2055" s="13" t="s">
        <v>76</v>
      </c>
      <c r="AY2055" s="248" t="s">
        <v>116</v>
      </c>
    </row>
    <row r="2056" s="13" customFormat="1">
      <c r="A2056" s="13"/>
      <c r="B2056" s="237"/>
      <c r="C2056" s="238"/>
      <c r="D2056" s="239" t="s">
        <v>196</v>
      </c>
      <c r="E2056" s="240" t="s">
        <v>1</v>
      </c>
      <c r="F2056" s="241" t="s">
        <v>2739</v>
      </c>
      <c r="G2056" s="238"/>
      <c r="H2056" s="242">
        <v>-1.8799999999999999</v>
      </c>
      <c r="I2056" s="243"/>
      <c r="J2056" s="238"/>
      <c r="K2056" s="238"/>
      <c r="L2056" s="244"/>
      <c r="M2056" s="245"/>
      <c r="N2056" s="246"/>
      <c r="O2056" s="246"/>
      <c r="P2056" s="246"/>
      <c r="Q2056" s="246"/>
      <c r="R2056" s="246"/>
      <c r="S2056" s="246"/>
      <c r="T2056" s="247"/>
      <c r="U2056" s="13"/>
      <c r="V2056" s="13"/>
      <c r="W2056" s="13"/>
      <c r="X2056" s="13"/>
      <c r="Y2056" s="13"/>
      <c r="Z2056" s="13"/>
      <c r="AA2056" s="13"/>
      <c r="AB2056" s="13"/>
      <c r="AC2056" s="13"/>
      <c r="AD2056" s="13"/>
      <c r="AE2056" s="13"/>
      <c r="AT2056" s="248" t="s">
        <v>196</v>
      </c>
      <c r="AU2056" s="248" t="s">
        <v>86</v>
      </c>
      <c r="AV2056" s="13" t="s">
        <v>86</v>
      </c>
      <c r="AW2056" s="13" t="s">
        <v>32</v>
      </c>
      <c r="AX2056" s="13" t="s">
        <v>76</v>
      </c>
      <c r="AY2056" s="248" t="s">
        <v>116</v>
      </c>
    </row>
    <row r="2057" s="13" customFormat="1">
      <c r="A2057" s="13"/>
      <c r="B2057" s="237"/>
      <c r="C2057" s="238"/>
      <c r="D2057" s="239" t="s">
        <v>196</v>
      </c>
      <c r="E2057" s="240" t="s">
        <v>1</v>
      </c>
      <c r="F2057" s="241" t="s">
        <v>1216</v>
      </c>
      <c r="G2057" s="238"/>
      <c r="H2057" s="242">
        <v>7.6500000000000004</v>
      </c>
      <c r="I2057" s="243"/>
      <c r="J2057" s="238"/>
      <c r="K2057" s="238"/>
      <c r="L2057" s="244"/>
      <c r="M2057" s="245"/>
      <c r="N2057" s="246"/>
      <c r="O2057" s="246"/>
      <c r="P2057" s="246"/>
      <c r="Q2057" s="246"/>
      <c r="R2057" s="246"/>
      <c r="S2057" s="246"/>
      <c r="T2057" s="247"/>
      <c r="U2057" s="13"/>
      <c r="V2057" s="13"/>
      <c r="W2057" s="13"/>
      <c r="X2057" s="13"/>
      <c r="Y2057" s="13"/>
      <c r="Z2057" s="13"/>
      <c r="AA2057" s="13"/>
      <c r="AB2057" s="13"/>
      <c r="AC2057" s="13"/>
      <c r="AD2057" s="13"/>
      <c r="AE2057" s="13"/>
      <c r="AT2057" s="248" t="s">
        <v>196</v>
      </c>
      <c r="AU2057" s="248" t="s">
        <v>86</v>
      </c>
      <c r="AV2057" s="13" t="s">
        <v>86</v>
      </c>
      <c r="AW2057" s="13" t="s">
        <v>32</v>
      </c>
      <c r="AX2057" s="13" t="s">
        <v>76</v>
      </c>
      <c r="AY2057" s="248" t="s">
        <v>116</v>
      </c>
    </row>
    <row r="2058" s="13" customFormat="1">
      <c r="A2058" s="13"/>
      <c r="B2058" s="237"/>
      <c r="C2058" s="238"/>
      <c r="D2058" s="239" t="s">
        <v>196</v>
      </c>
      <c r="E2058" s="240" t="s">
        <v>1</v>
      </c>
      <c r="F2058" s="241" t="s">
        <v>1217</v>
      </c>
      <c r="G2058" s="238"/>
      <c r="H2058" s="242">
        <v>6.5</v>
      </c>
      <c r="I2058" s="243"/>
      <c r="J2058" s="238"/>
      <c r="K2058" s="238"/>
      <c r="L2058" s="244"/>
      <c r="M2058" s="245"/>
      <c r="N2058" s="246"/>
      <c r="O2058" s="246"/>
      <c r="P2058" s="246"/>
      <c r="Q2058" s="246"/>
      <c r="R2058" s="246"/>
      <c r="S2058" s="246"/>
      <c r="T2058" s="247"/>
      <c r="U2058" s="13"/>
      <c r="V2058" s="13"/>
      <c r="W2058" s="13"/>
      <c r="X2058" s="13"/>
      <c r="Y2058" s="13"/>
      <c r="Z2058" s="13"/>
      <c r="AA2058" s="13"/>
      <c r="AB2058" s="13"/>
      <c r="AC2058" s="13"/>
      <c r="AD2058" s="13"/>
      <c r="AE2058" s="13"/>
      <c r="AT2058" s="248" t="s">
        <v>196</v>
      </c>
      <c r="AU2058" s="248" t="s">
        <v>86</v>
      </c>
      <c r="AV2058" s="13" t="s">
        <v>86</v>
      </c>
      <c r="AW2058" s="13" t="s">
        <v>32</v>
      </c>
      <c r="AX2058" s="13" t="s">
        <v>76</v>
      </c>
      <c r="AY2058" s="248" t="s">
        <v>116</v>
      </c>
    </row>
    <row r="2059" s="13" customFormat="1">
      <c r="A2059" s="13"/>
      <c r="B2059" s="237"/>
      <c r="C2059" s="238"/>
      <c r="D2059" s="239" t="s">
        <v>196</v>
      </c>
      <c r="E2059" s="240" t="s">
        <v>1</v>
      </c>
      <c r="F2059" s="241" t="s">
        <v>1218</v>
      </c>
      <c r="G2059" s="238"/>
      <c r="H2059" s="242">
        <v>36.783000000000001</v>
      </c>
      <c r="I2059" s="243"/>
      <c r="J2059" s="238"/>
      <c r="K2059" s="238"/>
      <c r="L2059" s="244"/>
      <c r="M2059" s="245"/>
      <c r="N2059" s="246"/>
      <c r="O2059" s="246"/>
      <c r="P2059" s="246"/>
      <c r="Q2059" s="246"/>
      <c r="R2059" s="246"/>
      <c r="S2059" s="246"/>
      <c r="T2059" s="247"/>
      <c r="U2059" s="13"/>
      <c r="V2059" s="13"/>
      <c r="W2059" s="13"/>
      <c r="X2059" s="13"/>
      <c r="Y2059" s="13"/>
      <c r="Z2059" s="13"/>
      <c r="AA2059" s="13"/>
      <c r="AB2059" s="13"/>
      <c r="AC2059" s="13"/>
      <c r="AD2059" s="13"/>
      <c r="AE2059" s="13"/>
      <c r="AT2059" s="248" t="s">
        <v>196</v>
      </c>
      <c r="AU2059" s="248" t="s">
        <v>86</v>
      </c>
      <c r="AV2059" s="13" t="s">
        <v>86</v>
      </c>
      <c r="AW2059" s="13" t="s">
        <v>32</v>
      </c>
      <c r="AX2059" s="13" t="s">
        <v>76</v>
      </c>
      <c r="AY2059" s="248" t="s">
        <v>116</v>
      </c>
    </row>
    <row r="2060" s="13" customFormat="1">
      <c r="A2060" s="13"/>
      <c r="B2060" s="237"/>
      <c r="C2060" s="238"/>
      <c r="D2060" s="239" t="s">
        <v>196</v>
      </c>
      <c r="E2060" s="240" t="s">
        <v>1</v>
      </c>
      <c r="F2060" s="241" t="s">
        <v>2740</v>
      </c>
      <c r="G2060" s="238"/>
      <c r="H2060" s="242">
        <v>-1.544</v>
      </c>
      <c r="I2060" s="243"/>
      <c r="J2060" s="238"/>
      <c r="K2060" s="238"/>
      <c r="L2060" s="244"/>
      <c r="M2060" s="245"/>
      <c r="N2060" s="246"/>
      <c r="O2060" s="246"/>
      <c r="P2060" s="246"/>
      <c r="Q2060" s="246"/>
      <c r="R2060" s="246"/>
      <c r="S2060" s="246"/>
      <c r="T2060" s="247"/>
      <c r="U2060" s="13"/>
      <c r="V2060" s="13"/>
      <c r="W2060" s="13"/>
      <c r="X2060" s="13"/>
      <c r="Y2060" s="13"/>
      <c r="Z2060" s="13"/>
      <c r="AA2060" s="13"/>
      <c r="AB2060" s="13"/>
      <c r="AC2060" s="13"/>
      <c r="AD2060" s="13"/>
      <c r="AE2060" s="13"/>
      <c r="AT2060" s="248" t="s">
        <v>196</v>
      </c>
      <c r="AU2060" s="248" t="s">
        <v>86</v>
      </c>
      <c r="AV2060" s="13" t="s">
        <v>86</v>
      </c>
      <c r="AW2060" s="13" t="s">
        <v>32</v>
      </c>
      <c r="AX2060" s="13" t="s">
        <v>76</v>
      </c>
      <c r="AY2060" s="248" t="s">
        <v>116</v>
      </c>
    </row>
    <row r="2061" s="13" customFormat="1">
      <c r="A2061" s="13"/>
      <c r="B2061" s="237"/>
      <c r="C2061" s="238"/>
      <c r="D2061" s="239" t="s">
        <v>196</v>
      </c>
      <c r="E2061" s="240" t="s">
        <v>1</v>
      </c>
      <c r="F2061" s="241" t="s">
        <v>2741</v>
      </c>
      <c r="G2061" s="238"/>
      <c r="H2061" s="242">
        <v>-1.6000000000000001</v>
      </c>
      <c r="I2061" s="243"/>
      <c r="J2061" s="238"/>
      <c r="K2061" s="238"/>
      <c r="L2061" s="244"/>
      <c r="M2061" s="245"/>
      <c r="N2061" s="246"/>
      <c r="O2061" s="246"/>
      <c r="P2061" s="246"/>
      <c r="Q2061" s="246"/>
      <c r="R2061" s="246"/>
      <c r="S2061" s="246"/>
      <c r="T2061" s="247"/>
      <c r="U2061" s="13"/>
      <c r="V2061" s="13"/>
      <c r="W2061" s="13"/>
      <c r="X2061" s="13"/>
      <c r="Y2061" s="13"/>
      <c r="Z2061" s="13"/>
      <c r="AA2061" s="13"/>
      <c r="AB2061" s="13"/>
      <c r="AC2061" s="13"/>
      <c r="AD2061" s="13"/>
      <c r="AE2061" s="13"/>
      <c r="AT2061" s="248" t="s">
        <v>196</v>
      </c>
      <c r="AU2061" s="248" t="s">
        <v>86</v>
      </c>
      <c r="AV2061" s="13" t="s">
        <v>86</v>
      </c>
      <c r="AW2061" s="13" t="s">
        <v>32</v>
      </c>
      <c r="AX2061" s="13" t="s">
        <v>76</v>
      </c>
      <c r="AY2061" s="248" t="s">
        <v>116</v>
      </c>
    </row>
    <row r="2062" s="13" customFormat="1">
      <c r="A2062" s="13"/>
      <c r="B2062" s="237"/>
      <c r="C2062" s="238"/>
      <c r="D2062" s="239" t="s">
        <v>196</v>
      </c>
      <c r="E2062" s="240" t="s">
        <v>1</v>
      </c>
      <c r="F2062" s="241" t="s">
        <v>1221</v>
      </c>
      <c r="G2062" s="238"/>
      <c r="H2062" s="242">
        <v>-2.52</v>
      </c>
      <c r="I2062" s="243"/>
      <c r="J2062" s="238"/>
      <c r="K2062" s="238"/>
      <c r="L2062" s="244"/>
      <c r="M2062" s="245"/>
      <c r="N2062" s="246"/>
      <c r="O2062" s="246"/>
      <c r="P2062" s="246"/>
      <c r="Q2062" s="246"/>
      <c r="R2062" s="246"/>
      <c r="S2062" s="246"/>
      <c r="T2062" s="247"/>
      <c r="U2062" s="13"/>
      <c r="V2062" s="13"/>
      <c r="W2062" s="13"/>
      <c r="X2062" s="13"/>
      <c r="Y2062" s="13"/>
      <c r="Z2062" s="13"/>
      <c r="AA2062" s="13"/>
      <c r="AB2062" s="13"/>
      <c r="AC2062" s="13"/>
      <c r="AD2062" s="13"/>
      <c r="AE2062" s="13"/>
      <c r="AT2062" s="248" t="s">
        <v>196</v>
      </c>
      <c r="AU2062" s="248" t="s">
        <v>86</v>
      </c>
      <c r="AV2062" s="13" t="s">
        <v>86</v>
      </c>
      <c r="AW2062" s="13" t="s">
        <v>32</v>
      </c>
      <c r="AX2062" s="13" t="s">
        <v>76</v>
      </c>
      <c r="AY2062" s="248" t="s">
        <v>116</v>
      </c>
    </row>
    <row r="2063" s="13" customFormat="1">
      <c r="A2063" s="13"/>
      <c r="B2063" s="237"/>
      <c r="C2063" s="238"/>
      <c r="D2063" s="239" t="s">
        <v>196</v>
      </c>
      <c r="E2063" s="240" t="s">
        <v>1</v>
      </c>
      <c r="F2063" s="241" t="s">
        <v>1222</v>
      </c>
      <c r="G2063" s="238"/>
      <c r="H2063" s="242">
        <v>2.1480000000000001</v>
      </c>
      <c r="I2063" s="243"/>
      <c r="J2063" s="238"/>
      <c r="K2063" s="238"/>
      <c r="L2063" s="244"/>
      <c r="M2063" s="245"/>
      <c r="N2063" s="246"/>
      <c r="O2063" s="246"/>
      <c r="P2063" s="246"/>
      <c r="Q2063" s="246"/>
      <c r="R2063" s="246"/>
      <c r="S2063" s="246"/>
      <c r="T2063" s="247"/>
      <c r="U2063" s="13"/>
      <c r="V2063" s="13"/>
      <c r="W2063" s="13"/>
      <c r="X2063" s="13"/>
      <c r="Y2063" s="13"/>
      <c r="Z2063" s="13"/>
      <c r="AA2063" s="13"/>
      <c r="AB2063" s="13"/>
      <c r="AC2063" s="13"/>
      <c r="AD2063" s="13"/>
      <c r="AE2063" s="13"/>
      <c r="AT2063" s="248" t="s">
        <v>196</v>
      </c>
      <c r="AU2063" s="248" t="s">
        <v>86</v>
      </c>
      <c r="AV2063" s="13" t="s">
        <v>86</v>
      </c>
      <c r="AW2063" s="13" t="s">
        <v>32</v>
      </c>
      <c r="AX2063" s="13" t="s">
        <v>76</v>
      </c>
      <c r="AY2063" s="248" t="s">
        <v>116</v>
      </c>
    </row>
    <row r="2064" s="13" customFormat="1">
      <c r="A2064" s="13"/>
      <c r="B2064" s="237"/>
      <c r="C2064" s="238"/>
      <c r="D2064" s="239" t="s">
        <v>196</v>
      </c>
      <c r="E2064" s="240" t="s">
        <v>1</v>
      </c>
      <c r="F2064" s="241" t="s">
        <v>1223</v>
      </c>
      <c r="G2064" s="238"/>
      <c r="H2064" s="242">
        <v>10.800000000000001</v>
      </c>
      <c r="I2064" s="243"/>
      <c r="J2064" s="238"/>
      <c r="K2064" s="238"/>
      <c r="L2064" s="244"/>
      <c r="M2064" s="245"/>
      <c r="N2064" s="246"/>
      <c r="O2064" s="246"/>
      <c r="P2064" s="246"/>
      <c r="Q2064" s="246"/>
      <c r="R2064" s="246"/>
      <c r="S2064" s="246"/>
      <c r="T2064" s="247"/>
      <c r="U2064" s="13"/>
      <c r="V2064" s="13"/>
      <c r="W2064" s="13"/>
      <c r="X2064" s="13"/>
      <c r="Y2064" s="13"/>
      <c r="Z2064" s="13"/>
      <c r="AA2064" s="13"/>
      <c r="AB2064" s="13"/>
      <c r="AC2064" s="13"/>
      <c r="AD2064" s="13"/>
      <c r="AE2064" s="13"/>
      <c r="AT2064" s="248" t="s">
        <v>196</v>
      </c>
      <c r="AU2064" s="248" t="s">
        <v>86</v>
      </c>
      <c r="AV2064" s="13" t="s">
        <v>86</v>
      </c>
      <c r="AW2064" s="13" t="s">
        <v>32</v>
      </c>
      <c r="AX2064" s="13" t="s">
        <v>76</v>
      </c>
      <c r="AY2064" s="248" t="s">
        <v>116</v>
      </c>
    </row>
    <row r="2065" s="13" customFormat="1">
      <c r="A2065" s="13"/>
      <c r="B2065" s="237"/>
      <c r="C2065" s="238"/>
      <c r="D2065" s="239" t="s">
        <v>196</v>
      </c>
      <c r="E2065" s="240" t="s">
        <v>1</v>
      </c>
      <c r="F2065" s="241" t="s">
        <v>1224</v>
      </c>
      <c r="G2065" s="238"/>
      <c r="H2065" s="242">
        <v>8.2249999999999996</v>
      </c>
      <c r="I2065" s="243"/>
      <c r="J2065" s="238"/>
      <c r="K2065" s="238"/>
      <c r="L2065" s="244"/>
      <c r="M2065" s="245"/>
      <c r="N2065" s="246"/>
      <c r="O2065" s="246"/>
      <c r="P2065" s="246"/>
      <c r="Q2065" s="246"/>
      <c r="R2065" s="246"/>
      <c r="S2065" s="246"/>
      <c r="T2065" s="247"/>
      <c r="U2065" s="13"/>
      <c r="V2065" s="13"/>
      <c r="W2065" s="13"/>
      <c r="X2065" s="13"/>
      <c r="Y2065" s="13"/>
      <c r="Z2065" s="13"/>
      <c r="AA2065" s="13"/>
      <c r="AB2065" s="13"/>
      <c r="AC2065" s="13"/>
      <c r="AD2065" s="13"/>
      <c r="AE2065" s="13"/>
      <c r="AT2065" s="248" t="s">
        <v>196</v>
      </c>
      <c r="AU2065" s="248" t="s">
        <v>86</v>
      </c>
      <c r="AV2065" s="13" t="s">
        <v>86</v>
      </c>
      <c r="AW2065" s="13" t="s">
        <v>32</v>
      </c>
      <c r="AX2065" s="13" t="s">
        <v>76</v>
      </c>
      <c r="AY2065" s="248" t="s">
        <v>116</v>
      </c>
    </row>
    <row r="2066" s="13" customFormat="1">
      <c r="A2066" s="13"/>
      <c r="B2066" s="237"/>
      <c r="C2066" s="238"/>
      <c r="D2066" s="239" t="s">
        <v>196</v>
      </c>
      <c r="E2066" s="240" t="s">
        <v>1</v>
      </c>
      <c r="F2066" s="241" t="s">
        <v>1225</v>
      </c>
      <c r="G2066" s="238"/>
      <c r="H2066" s="242">
        <v>6</v>
      </c>
      <c r="I2066" s="243"/>
      <c r="J2066" s="238"/>
      <c r="K2066" s="238"/>
      <c r="L2066" s="244"/>
      <c r="M2066" s="245"/>
      <c r="N2066" s="246"/>
      <c r="O2066" s="246"/>
      <c r="P2066" s="246"/>
      <c r="Q2066" s="246"/>
      <c r="R2066" s="246"/>
      <c r="S2066" s="246"/>
      <c r="T2066" s="247"/>
      <c r="U2066" s="13"/>
      <c r="V2066" s="13"/>
      <c r="W2066" s="13"/>
      <c r="X2066" s="13"/>
      <c r="Y2066" s="13"/>
      <c r="Z2066" s="13"/>
      <c r="AA2066" s="13"/>
      <c r="AB2066" s="13"/>
      <c r="AC2066" s="13"/>
      <c r="AD2066" s="13"/>
      <c r="AE2066" s="13"/>
      <c r="AT2066" s="248" t="s">
        <v>196</v>
      </c>
      <c r="AU2066" s="248" t="s">
        <v>86</v>
      </c>
      <c r="AV2066" s="13" t="s">
        <v>86</v>
      </c>
      <c r="AW2066" s="13" t="s">
        <v>32</v>
      </c>
      <c r="AX2066" s="13" t="s">
        <v>76</v>
      </c>
      <c r="AY2066" s="248" t="s">
        <v>116</v>
      </c>
    </row>
    <row r="2067" s="13" customFormat="1">
      <c r="A2067" s="13"/>
      <c r="B2067" s="237"/>
      <c r="C2067" s="238"/>
      <c r="D2067" s="239" t="s">
        <v>196</v>
      </c>
      <c r="E2067" s="240" t="s">
        <v>1</v>
      </c>
      <c r="F2067" s="241" t="s">
        <v>1226</v>
      </c>
      <c r="G2067" s="238"/>
      <c r="H2067" s="242">
        <v>6.875</v>
      </c>
      <c r="I2067" s="243"/>
      <c r="J2067" s="238"/>
      <c r="K2067" s="238"/>
      <c r="L2067" s="244"/>
      <c r="M2067" s="245"/>
      <c r="N2067" s="246"/>
      <c r="O2067" s="246"/>
      <c r="P2067" s="246"/>
      <c r="Q2067" s="246"/>
      <c r="R2067" s="246"/>
      <c r="S2067" s="246"/>
      <c r="T2067" s="247"/>
      <c r="U2067" s="13"/>
      <c r="V2067" s="13"/>
      <c r="W2067" s="13"/>
      <c r="X2067" s="13"/>
      <c r="Y2067" s="13"/>
      <c r="Z2067" s="13"/>
      <c r="AA2067" s="13"/>
      <c r="AB2067" s="13"/>
      <c r="AC2067" s="13"/>
      <c r="AD2067" s="13"/>
      <c r="AE2067" s="13"/>
      <c r="AT2067" s="248" t="s">
        <v>196</v>
      </c>
      <c r="AU2067" s="248" t="s">
        <v>86</v>
      </c>
      <c r="AV2067" s="13" t="s">
        <v>86</v>
      </c>
      <c r="AW2067" s="13" t="s">
        <v>32</v>
      </c>
      <c r="AX2067" s="13" t="s">
        <v>76</v>
      </c>
      <c r="AY2067" s="248" t="s">
        <v>116</v>
      </c>
    </row>
    <row r="2068" s="13" customFormat="1">
      <c r="A2068" s="13"/>
      <c r="B2068" s="237"/>
      <c r="C2068" s="238"/>
      <c r="D2068" s="239" t="s">
        <v>196</v>
      </c>
      <c r="E2068" s="240" t="s">
        <v>1</v>
      </c>
      <c r="F2068" s="241" t="s">
        <v>1227</v>
      </c>
      <c r="G2068" s="238"/>
      <c r="H2068" s="242">
        <v>4.25</v>
      </c>
      <c r="I2068" s="243"/>
      <c r="J2068" s="238"/>
      <c r="K2068" s="238"/>
      <c r="L2068" s="244"/>
      <c r="M2068" s="245"/>
      <c r="N2068" s="246"/>
      <c r="O2068" s="246"/>
      <c r="P2068" s="246"/>
      <c r="Q2068" s="246"/>
      <c r="R2068" s="246"/>
      <c r="S2068" s="246"/>
      <c r="T2068" s="247"/>
      <c r="U2068" s="13"/>
      <c r="V2068" s="13"/>
      <c r="W2068" s="13"/>
      <c r="X2068" s="13"/>
      <c r="Y2068" s="13"/>
      <c r="Z2068" s="13"/>
      <c r="AA2068" s="13"/>
      <c r="AB2068" s="13"/>
      <c r="AC2068" s="13"/>
      <c r="AD2068" s="13"/>
      <c r="AE2068" s="13"/>
      <c r="AT2068" s="248" t="s">
        <v>196</v>
      </c>
      <c r="AU2068" s="248" t="s">
        <v>86</v>
      </c>
      <c r="AV2068" s="13" t="s">
        <v>86</v>
      </c>
      <c r="AW2068" s="13" t="s">
        <v>32</v>
      </c>
      <c r="AX2068" s="13" t="s">
        <v>76</v>
      </c>
      <c r="AY2068" s="248" t="s">
        <v>116</v>
      </c>
    </row>
    <row r="2069" s="13" customFormat="1">
      <c r="A2069" s="13"/>
      <c r="B2069" s="237"/>
      <c r="C2069" s="238"/>
      <c r="D2069" s="239" t="s">
        <v>196</v>
      </c>
      <c r="E2069" s="240" t="s">
        <v>1</v>
      </c>
      <c r="F2069" s="241" t="s">
        <v>1228</v>
      </c>
      <c r="G2069" s="238"/>
      <c r="H2069" s="242">
        <v>10.538</v>
      </c>
      <c r="I2069" s="243"/>
      <c r="J2069" s="238"/>
      <c r="K2069" s="238"/>
      <c r="L2069" s="244"/>
      <c r="M2069" s="245"/>
      <c r="N2069" s="246"/>
      <c r="O2069" s="246"/>
      <c r="P2069" s="246"/>
      <c r="Q2069" s="246"/>
      <c r="R2069" s="246"/>
      <c r="S2069" s="246"/>
      <c r="T2069" s="247"/>
      <c r="U2069" s="13"/>
      <c r="V2069" s="13"/>
      <c r="W2069" s="13"/>
      <c r="X2069" s="13"/>
      <c r="Y2069" s="13"/>
      <c r="Z2069" s="13"/>
      <c r="AA2069" s="13"/>
      <c r="AB2069" s="13"/>
      <c r="AC2069" s="13"/>
      <c r="AD2069" s="13"/>
      <c r="AE2069" s="13"/>
      <c r="AT2069" s="248" t="s">
        <v>196</v>
      </c>
      <c r="AU2069" s="248" t="s">
        <v>86</v>
      </c>
      <c r="AV2069" s="13" t="s">
        <v>86</v>
      </c>
      <c r="AW2069" s="13" t="s">
        <v>32</v>
      </c>
      <c r="AX2069" s="13" t="s">
        <v>76</v>
      </c>
      <c r="AY2069" s="248" t="s">
        <v>116</v>
      </c>
    </row>
    <row r="2070" s="13" customFormat="1">
      <c r="A2070" s="13"/>
      <c r="B2070" s="237"/>
      <c r="C2070" s="238"/>
      <c r="D2070" s="239" t="s">
        <v>196</v>
      </c>
      <c r="E2070" s="240" t="s">
        <v>1</v>
      </c>
      <c r="F2070" s="241" t="s">
        <v>1229</v>
      </c>
      <c r="G2070" s="238"/>
      <c r="H2070" s="242">
        <v>0.25</v>
      </c>
      <c r="I2070" s="243"/>
      <c r="J2070" s="238"/>
      <c r="K2070" s="238"/>
      <c r="L2070" s="244"/>
      <c r="M2070" s="245"/>
      <c r="N2070" s="246"/>
      <c r="O2070" s="246"/>
      <c r="P2070" s="246"/>
      <c r="Q2070" s="246"/>
      <c r="R2070" s="246"/>
      <c r="S2070" s="246"/>
      <c r="T2070" s="247"/>
      <c r="U2070" s="13"/>
      <c r="V2070" s="13"/>
      <c r="W2070" s="13"/>
      <c r="X2070" s="13"/>
      <c r="Y2070" s="13"/>
      <c r="Z2070" s="13"/>
      <c r="AA2070" s="13"/>
      <c r="AB2070" s="13"/>
      <c r="AC2070" s="13"/>
      <c r="AD2070" s="13"/>
      <c r="AE2070" s="13"/>
      <c r="AT2070" s="248" t="s">
        <v>196</v>
      </c>
      <c r="AU2070" s="248" t="s">
        <v>86</v>
      </c>
      <c r="AV2070" s="13" t="s">
        <v>86</v>
      </c>
      <c r="AW2070" s="13" t="s">
        <v>32</v>
      </c>
      <c r="AX2070" s="13" t="s">
        <v>76</v>
      </c>
      <c r="AY2070" s="248" t="s">
        <v>116</v>
      </c>
    </row>
    <row r="2071" s="13" customFormat="1">
      <c r="A2071" s="13"/>
      <c r="B2071" s="237"/>
      <c r="C2071" s="238"/>
      <c r="D2071" s="239" t="s">
        <v>196</v>
      </c>
      <c r="E2071" s="240" t="s">
        <v>1</v>
      </c>
      <c r="F2071" s="241" t="s">
        <v>1230</v>
      </c>
      <c r="G2071" s="238"/>
      <c r="H2071" s="242">
        <v>1.4870000000000001</v>
      </c>
      <c r="I2071" s="243"/>
      <c r="J2071" s="238"/>
      <c r="K2071" s="238"/>
      <c r="L2071" s="244"/>
      <c r="M2071" s="245"/>
      <c r="N2071" s="246"/>
      <c r="O2071" s="246"/>
      <c r="P2071" s="246"/>
      <c r="Q2071" s="246"/>
      <c r="R2071" s="246"/>
      <c r="S2071" s="246"/>
      <c r="T2071" s="247"/>
      <c r="U2071" s="13"/>
      <c r="V2071" s="13"/>
      <c r="W2071" s="13"/>
      <c r="X2071" s="13"/>
      <c r="Y2071" s="13"/>
      <c r="Z2071" s="13"/>
      <c r="AA2071" s="13"/>
      <c r="AB2071" s="13"/>
      <c r="AC2071" s="13"/>
      <c r="AD2071" s="13"/>
      <c r="AE2071" s="13"/>
      <c r="AT2071" s="248" t="s">
        <v>196</v>
      </c>
      <c r="AU2071" s="248" t="s">
        <v>86</v>
      </c>
      <c r="AV2071" s="13" t="s">
        <v>86</v>
      </c>
      <c r="AW2071" s="13" t="s">
        <v>32</v>
      </c>
      <c r="AX2071" s="13" t="s">
        <v>76</v>
      </c>
      <c r="AY2071" s="248" t="s">
        <v>116</v>
      </c>
    </row>
    <row r="2072" s="13" customFormat="1">
      <c r="A2072" s="13"/>
      <c r="B2072" s="237"/>
      <c r="C2072" s="238"/>
      <c r="D2072" s="239" t="s">
        <v>196</v>
      </c>
      <c r="E2072" s="240" t="s">
        <v>1</v>
      </c>
      <c r="F2072" s="241" t="s">
        <v>1231</v>
      </c>
      <c r="G2072" s="238"/>
      <c r="H2072" s="242">
        <v>6.8129999999999997</v>
      </c>
      <c r="I2072" s="243"/>
      <c r="J2072" s="238"/>
      <c r="K2072" s="238"/>
      <c r="L2072" s="244"/>
      <c r="M2072" s="245"/>
      <c r="N2072" s="246"/>
      <c r="O2072" s="246"/>
      <c r="P2072" s="246"/>
      <c r="Q2072" s="246"/>
      <c r="R2072" s="246"/>
      <c r="S2072" s="246"/>
      <c r="T2072" s="247"/>
      <c r="U2072" s="13"/>
      <c r="V2072" s="13"/>
      <c r="W2072" s="13"/>
      <c r="X2072" s="13"/>
      <c r="Y2072" s="13"/>
      <c r="Z2072" s="13"/>
      <c r="AA2072" s="13"/>
      <c r="AB2072" s="13"/>
      <c r="AC2072" s="13"/>
      <c r="AD2072" s="13"/>
      <c r="AE2072" s="13"/>
      <c r="AT2072" s="248" t="s">
        <v>196</v>
      </c>
      <c r="AU2072" s="248" t="s">
        <v>86</v>
      </c>
      <c r="AV2072" s="13" t="s">
        <v>86</v>
      </c>
      <c r="AW2072" s="13" t="s">
        <v>32</v>
      </c>
      <c r="AX2072" s="13" t="s">
        <v>76</v>
      </c>
      <c r="AY2072" s="248" t="s">
        <v>116</v>
      </c>
    </row>
    <row r="2073" s="13" customFormat="1">
      <c r="A2073" s="13"/>
      <c r="B2073" s="237"/>
      <c r="C2073" s="238"/>
      <c r="D2073" s="239" t="s">
        <v>196</v>
      </c>
      <c r="E2073" s="240" t="s">
        <v>1</v>
      </c>
      <c r="F2073" s="241" t="s">
        <v>1232</v>
      </c>
      <c r="G2073" s="238"/>
      <c r="H2073" s="242">
        <v>6.2880000000000003</v>
      </c>
      <c r="I2073" s="243"/>
      <c r="J2073" s="238"/>
      <c r="K2073" s="238"/>
      <c r="L2073" s="244"/>
      <c r="M2073" s="245"/>
      <c r="N2073" s="246"/>
      <c r="O2073" s="246"/>
      <c r="P2073" s="246"/>
      <c r="Q2073" s="246"/>
      <c r="R2073" s="246"/>
      <c r="S2073" s="246"/>
      <c r="T2073" s="247"/>
      <c r="U2073" s="13"/>
      <c r="V2073" s="13"/>
      <c r="W2073" s="13"/>
      <c r="X2073" s="13"/>
      <c r="Y2073" s="13"/>
      <c r="Z2073" s="13"/>
      <c r="AA2073" s="13"/>
      <c r="AB2073" s="13"/>
      <c r="AC2073" s="13"/>
      <c r="AD2073" s="13"/>
      <c r="AE2073" s="13"/>
      <c r="AT2073" s="248" t="s">
        <v>196</v>
      </c>
      <c r="AU2073" s="248" t="s">
        <v>86</v>
      </c>
      <c r="AV2073" s="13" t="s">
        <v>86</v>
      </c>
      <c r="AW2073" s="13" t="s">
        <v>32</v>
      </c>
      <c r="AX2073" s="13" t="s">
        <v>76</v>
      </c>
      <c r="AY2073" s="248" t="s">
        <v>116</v>
      </c>
    </row>
    <row r="2074" s="13" customFormat="1">
      <c r="A2074" s="13"/>
      <c r="B2074" s="237"/>
      <c r="C2074" s="238"/>
      <c r="D2074" s="239" t="s">
        <v>196</v>
      </c>
      <c r="E2074" s="240" t="s">
        <v>1</v>
      </c>
      <c r="F2074" s="241" t="s">
        <v>1233</v>
      </c>
      <c r="G2074" s="238"/>
      <c r="H2074" s="242">
        <v>31.751000000000001</v>
      </c>
      <c r="I2074" s="243"/>
      <c r="J2074" s="238"/>
      <c r="K2074" s="238"/>
      <c r="L2074" s="244"/>
      <c r="M2074" s="245"/>
      <c r="N2074" s="246"/>
      <c r="O2074" s="246"/>
      <c r="P2074" s="246"/>
      <c r="Q2074" s="246"/>
      <c r="R2074" s="246"/>
      <c r="S2074" s="246"/>
      <c r="T2074" s="247"/>
      <c r="U2074" s="13"/>
      <c r="V2074" s="13"/>
      <c r="W2074" s="13"/>
      <c r="X2074" s="13"/>
      <c r="Y2074" s="13"/>
      <c r="Z2074" s="13"/>
      <c r="AA2074" s="13"/>
      <c r="AB2074" s="13"/>
      <c r="AC2074" s="13"/>
      <c r="AD2074" s="13"/>
      <c r="AE2074" s="13"/>
      <c r="AT2074" s="248" t="s">
        <v>196</v>
      </c>
      <c r="AU2074" s="248" t="s">
        <v>86</v>
      </c>
      <c r="AV2074" s="13" t="s">
        <v>86</v>
      </c>
      <c r="AW2074" s="13" t="s">
        <v>32</v>
      </c>
      <c r="AX2074" s="13" t="s">
        <v>76</v>
      </c>
      <c r="AY2074" s="248" t="s">
        <v>116</v>
      </c>
    </row>
    <row r="2075" s="13" customFormat="1">
      <c r="A2075" s="13"/>
      <c r="B2075" s="237"/>
      <c r="C2075" s="238"/>
      <c r="D2075" s="239" t="s">
        <v>196</v>
      </c>
      <c r="E2075" s="240" t="s">
        <v>1</v>
      </c>
      <c r="F2075" s="241" t="s">
        <v>1235</v>
      </c>
      <c r="G2075" s="238"/>
      <c r="H2075" s="242">
        <v>50.081000000000003</v>
      </c>
      <c r="I2075" s="243"/>
      <c r="J2075" s="238"/>
      <c r="K2075" s="238"/>
      <c r="L2075" s="244"/>
      <c r="M2075" s="245"/>
      <c r="N2075" s="246"/>
      <c r="O2075" s="246"/>
      <c r="P2075" s="246"/>
      <c r="Q2075" s="246"/>
      <c r="R2075" s="246"/>
      <c r="S2075" s="246"/>
      <c r="T2075" s="247"/>
      <c r="U2075" s="13"/>
      <c r="V2075" s="13"/>
      <c r="W2075" s="13"/>
      <c r="X2075" s="13"/>
      <c r="Y2075" s="13"/>
      <c r="Z2075" s="13"/>
      <c r="AA2075" s="13"/>
      <c r="AB2075" s="13"/>
      <c r="AC2075" s="13"/>
      <c r="AD2075" s="13"/>
      <c r="AE2075" s="13"/>
      <c r="AT2075" s="248" t="s">
        <v>196</v>
      </c>
      <c r="AU2075" s="248" t="s">
        <v>86</v>
      </c>
      <c r="AV2075" s="13" t="s">
        <v>86</v>
      </c>
      <c r="AW2075" s="13" t="s">
        <v>32</v>
      </c>
      <c r="AX2075" s="13" t="s">
        <v>76</v>
      </c>
      <c r="AY2075" s="248" t="s">
        <v>116</v>
      </c>
    </row>
    <row r="2076" s="15" customFormat="1">
      <c r="A2076" s="15"/>
      <c r="B2076" s="260"/>
      <c r="C2076" s="261"/>
      <c r="D2076" s="239" t="s">
        <v>196</v>
      </c>
      <c r="E2076" s="262" t="s">
        <v>1</v>
      </c>
      <c r="F2076" s="263" t="s">
        <v>1238</v>
      </c>
      <c r="G2076" s="261"/>
      <c r="H2076" s="264">
        <v>565.94900000000007</v>
      </c>
      <c r="I2076" s="265"/>
      <c r="J2076" s="261"/>
      <c r="K2076" s="261"/>
      <c r="L2076" s="266"/>
      <c r="M2076" s="267"/>
      <c r="N2076" s="268"/>
      <c r="O2076" s="268"/>
      <c r="P2076" s="268"/>
      <c r="Q2076" s="268"/>
      <c r="R2076" s="268"/>
      <c r="S2076" s="268"/>
      <c r="T2076" s="269"/>
      <c r="U2076" s="15"/>
      <c r="V2076" s="15"/>
      <c r="W2076" s="15"/>
      <c r="X2076" s="15"/>
      <c r="Y2076" s="15"/>
      <c r="Z2076" s="15"/>
      <c r="AA2076" s="15"/>
      <c r="AB2076" s="15"/>
      <c r="AC2076" s="15"/>
      <c r="AD2076" s="15"/>
      <c r="AE2076" s="15"/>
      <c r="AT2076" s="270" t="s">
        <v>196</v>
      </c>
      <c r="AU2076" s="270" t="s">
        <v>86</v>
      </c>
      <c r="AV2076" s="15" t="s">
        <v>119</v>
      </c>
      <c r="AW2076" s="15" t="s">
        <v>32</v>
      </c>
      <c r="AX2076" s="15" t="s">
        <v>76</v>
      </c>
      <c r="AY2076" s="270" t="s">
        <v>116</v>
      </c>
    </row>
    <row r="2077" s="13" customFormat="1">
      <c r="A2077" s="13"/>
      <c r="B2077" s="237"/>
      <c r="C2077" s="238"/>
      <c r="D2077" s="239" t="s">
        <v>196</v>
      </c>
      <c r="E2077" s="240" t="s">
        <v>1</v>
      </c>
      <c r="F2077" s="241" t="s">
        <v>1239</v>
      </c>
      <c r="G2077" s="238"/>
      <c r="H2077" s="242">
        <v>79.924000000000007</v>
      </c>
      <c r="I2077" s="243"/>
      <c r="J2077" s="238"/>
      <c r="K2077" s="238"/>
      <c r="L2077" s="244"/>
      <c r="M2077" s="245"/>
      <c r="N2077" s="246"/>
      <c r="O2077" s="246"/>
      <c r="P2077" s="246"/>
      <c r="Q2077" s="246"/>
      <c r="R2077" s="246"/>
      <c r="S2077" s="246"/>
      <c r="T2077" s="247"/>
      <c r="U2077" s="13"/>
      <c r="V2077" s="13"/>
      <c r="W2077" s="13"/>
      <c r="X2077" s="13"/>
      <c r="Y2077" s="13"/>
      <c r="Z2077" s="13"/>
      <c r="AA2077" s="13"/>
      <c r="AB2077" s="13"/>
      <c r="AC2077" s="13"/>
      <c r="AD2077" s="13"/>
      <c r="AE2077" s="13"/>
      <c r="AT2077" s="248" t="s">
        <v>196</v>
      </c>
      <c r="AU2077" s="248" t="s">
        <v>86</v>
      </c>
      <c r="AV2077" s="13" t="s">
        <v>86</v>
      </c>
      <c r="AW2077" s="13" t="s">
        <v>32</v>
      </c>
      <c r="AX2077" s="13" t="s">
        <v>76</v>
      </c>
      <c r="AY2077" s="248" t="s">
        <v>116</v>
      </c>
    </row>
    <row r="2078" s="13" customFormat="1">
      <c r="A2078" s="13"/>
      <c r="B2078" s="237"/>
      <c r="C2078" s="238"/>
      <c r="D2078" s="239" t="s">
        <v>196</v>
      </c>
      <c r="E2078" s="240" t="s">
        <v>1</v>
      </c>
      <c r="F2078" s="241" t="s">
        <v>1244</v>
      </c>
      <c r="G2078" s="238"/>
      <c r="H2078" s="242">
        <v>4.4089999999999998</v>
      </c>
      <c r="I2078" s="243"/>
      <c r="J2078" s="238"/>
      <c r="K2078" s="238"/>
      <c r="L2078" s="244"/>
      <c r="M2078" s="245"/>
      <c r="N2078" s="246"/>
      <c r="O2078" s="246"/>
      <c r="P2078" s="246"/>
      <c r="Q2078" s="246"/>
      <c r="R2078" s="246"/>
      <c r="S2078" s="246"/>
      <c r="T2078" s="247"/>
      <c r="U2078" s="13"/>
      <c r="V2078" s="13"/>
      <c r="W2078" s="13"/>
      <c r="X2078" s="13"/>
      <c r="Y2078" s="13"/>
      <c r="Z2078" s="13"/>
      <c r="AA2078" s="13"/>
      <c r="AB2078" s="13"/>
      <c r="AC2078" s="13"/>
      <c r="AD2078" s="13"/>
      <c r="AE2078" s="13"/>
      <c r="AT2078" s="248" t="s">
        <v>196</v>
      </c>
      <c r="AU2078" s="248" t="s">
        <v>86</v>
      </c>
      <c r="AV2078" s="13" t="s">
        <v>86</v>
      </c>
      <c r="AW2078" s="13" t="s">
        <v>32</v>
      </c>
      <c r="AX2078" s="13" t="s">
        <v>76</v>
      </c>
      <c r="AY2078" s="248" t="s">
        <v>116</v>
      </c>
    </row>
    <row r="2079" s="13" customFormat="1">
      <c r="A2079" s="13"/>
      <c r="B2079" s="237"/>
      <c r="C2079" s="238"/>
      <c r="D2079" s="239" t="s">
        <v>196</v>
      </c>
      <c r="E2079" s="240" t="s">
        <v>1</v>
      </c>
      <c r="F2079" s="241" t="s">
        <v>1245</v>
      </c>
      <c r="G2079" s="238"/>
      <c r="H2079" s="242">
        <v>47.700000000000003</v>
      </c>
      <c r="I2079" s="243"/>
      <c r="J2079" s="238"/>
      <c r="K2079" s="238"/>
      <c r="L2079" s="244"/>
      <c r="M2079" s="245"/>
      <c r="N2079" s="246"/>
      <c r="O2079" s="246"/>
      <c r="P2079" s="246"/>
      <c r="Q2079" s="246"/>
      <c r="R2079" s="246"/>
      <c r="S2079" s="246"/>
      <c r="T2079" s="247"/>
      <c r="U2079" s="13"/>
      <c r="V2079" s="13"/>
      <c r="W2079" s="13"/>
      <c r="X2079" s="13"/>
      <c r="Y2079" s="13"/>
      <c r="Z2079" s="13"/>
      <c r="AA2079" s="13"/>
      <c r="AB2079" s="13"/>
      <c r="AC2079" s="13"/>
      <c r="AD2079" s="13"/>
      <c r="AE2079" s="13"/>
      <c r="AT2079" s="248" t="s">
        <v>196</v>
      </c>
      <c r="AU2079" s="248" t="s">
        <v>86</v>
      </c>
      <c r="AV2079" s="13" t="s">
        <v>86</v>
      </c>
      <c r="AW2079" s="13" t="s">
        <v>32</v>
      </c>
      <c r="AX2079" s="13" t="s">
        <v>76</v>
      </c>
      <c r="AY2079" s="248" t="s">
        <v>116</v>
      </c>
    </row>
    <row r="2080" s="13" customFormat="1">
      <c r="A2080" s="13"/>
      <c r="B2080" s="237"/>
      <c r="C2080" s="238"/>
      <c r="D2080" s="239" t="s">
        <v>196</v>
      </c>
      <c r="E2080" s="240" t="s">
        <v>1</v>
      </c>
      <c r="F2080" s="241" t="s">
        <v>1249</v>
      </c>
      <c r="G2080" s="238"/>
      <c r="H2080" s="242">
        <v>62.116</v>
      </c>
      <c r="I2080" s="243"/>
      <c r="J2080" s="238"/>
      <c r="K2080" s="238"/>
      <c r="L2080" s="244"/>
      <c r="M2080" s="245"/>
      <c r="N2080" s="246"/>
      <c r="O2080" s="246"/>
      <c r="P2080" s="246"/>
      <c r="Q2080" s="246"/>
      <c r="R2080" s="246"/>
      <c r="S2080" s="246"/>
      <c r="T2080" s="247"/>
      <c r="U2080" s="13"/>
      <c r="V2080" s="13"/>
      <c r="W2080" s="13"/>
      <c r="X2080" s="13"/>
      <c r="Y2080" s="13"/>
      <c r="Z2080" s="13"/>
      <c r="AA2080" s="13"/>
      <c r="AB2080" s="13"/>
      <c r="AC2080" s="13"/>
      <c r="AD2080" s="13"/>
      <c r="AE2080" s="13"/>
      <c r="AT2080" s="248" t="s">
        <v>196</v>
      </c>
      <c r="AU2080" s="248" t="s">
        <v>86</v>
      </c>
      <c r="AV2080" s="13" t="s">
        <v>86</v>
      </c>
      <c r="AW2080" s="13" t="s">
        <v>32</v>
      </c>
      <c r="AX2080" s="13" t="s">
        <v>76</v>
      </c>
      <c r="AY2080" s="248" t="s">
        <v>116</v>
      </c>
    </row>
    <row r="2081" s="13" customFormat="1">
      <c r="A2081" s="13"/>
      <c r="B2081" s="237"/>
      <c r="C2081" s="238"/>
      <c r="D2081" s="239" t="s">
        <v>196</v>
      </c>
      <c r="E2081" s="240" t="s">
        <v>1</v>
      </c>
      <c r="F2081" s="241" t="s">
        <v>1252</v>
      </c>
      <c r="G2081" s="238"/>
      <c r="H2081" s="242">
        <v>97.891000000000005</v>
      </c>
      <c r="I2081" s="243"/>
      <c r="J2081" s="238"/>
      <c r="K2081" s="238"/>
      <c r="L2081" s="244"/>
      <c r="M2081" s="245"/>
      <c r="N2081" s="246"/>
      <c r="O2081" s="246"/>
      <c r="P2081" s="246"/>
      <c r="Q2081" s="246"/>
      <c r="R2081" s="246"/>
      <c r="S2081" s="246"/>
      <c r="T2081" s="247"/>
      <c r="U2081" s="13"/>
      <c r="V2081" s="13"/>
      <c r="W2081" s="13"/>
      <c r="X2081" s="13"/>
      <c r="Y2081" s="13"/>
      <c r="Z2081" s="13"/>
      <c r="AA2081" s="13"/>
      <c r="AB2081" s="13"/>
      <c r="AC2081" s="13"/>
      <c r="AD2081" s="13"/>
      <c r="AE2081" s="13"/>
      <c r="AT2081" s="248" t="s">
        <v>196</v>
      </c>
      <c r="AU2081" s="248" t="s">
        <v>86</v>
      </c>
      <c r="AV2081" s="13" t="s">
        <v>86</v>
      </c>
      <c r="AW2081" s="13" t="s">
        <v>32</v>
      </c>
      <c r="AX2081" s="13" t="s">
        <v>76</v>
      </c>
      <c r="AY2081" s="248" t="s">
        <v>116</v>
      </c>
    </row>
    <row r="2082" s="13" customFormat="1">
      <c r="A2082" s="13"/>
      <c r="B2082" s="237"/>
      <c r="C2082" s="238"/>
      <c r="D2082" s="239" t="s">
        <v>196</v>
      </c>
      <c r="E2082" s="240" t="s">
        <v>1</v>
      </c>
      <c r="F2082" s="241" t="s">
        <v>2742</v>
      </c>
      <c r="G2082" s="238"/>
      <c r="H2082" s="242">
        <v>-3.7000000000000002</v>
      </c>
      <c r="I2082" s="243"/>
      <c r="J2082" s="238"/>
      <c r="K2082" s="238"/>
      <c r="L2082" s="244"/>
      <c r="M2082" s="245"/>
      <c r="N2082" s="246"/>
      <c r="O2082" s="246"/>
      <c r="P2082" s="246"/>
      <c r="Q2082" s="246"/>
      <c r="R2082" s="246"/>
      <c r="S2082" s="246"/>
      <c r="T2082" s="247"/>
      <c r="U2082" s="13"/>
      <c r="V2082" s="13"/>
      <c r="W2082" s="13"/>
      <c r="X2082" s="13"/>
      <c r="Y2082" s="13"/>
      <c r="Z2082" s="13"/>
      <c r="AA2082" s="13"/>
      <c r="AB2082" s="13"/>
      <c r="AC2082" s="13"/>
      <c r="AD2082" s="13"/>
      <c r="AE2082" s="13"/>
      <c r="AT2082" s="248" t="s">
        <v>196</v>
      </c>
      <c r="AU2082" s="248" t="s">
        <v>86</v>
      </c>
      <c r="AV2082" s="13" t="s">
        <v>86</v>
      </c>
      <c r="AW2082" s="13" t="s">
        <v>32</v>
      </c>
      <c r="AX2082" s="13" t="s">
        <v>76</v>
      </c>
      <c r="AY2082" s="248" t="s">
        <v>116</v>
      </c>
    </row>
    <row r="2083" s="13" customFormat="1">
      <c r="A2083" s="13"/>
      <c r="B2083" s="237"/>
      <c r="C2083" s="238"/>
      <c r="D2083" s="239" t="s">
        <v>196</v>
      </c>
      <c r="E2083" s="240" t="s">
        <v>1</v>
      </c>
      <c r="F2083" s="241" t="s">
        <v>1255</v>
      </c>
      <c r="G2083" s="238"/>
      <c r="H2083" s="242">
        <v>10.603999999999999</v>
      </c>
      <c r="I2083" s="243"/>
      <c r="J2083" s="238"/>
      <c r="K2083" s="238"/>
      <c r="L2083" s="244"/>
      <c r="M2083" s="245"/>
      <c r="N2083" s="246"/>
      <c r="O2083" s="246"/>
      <c r="P2083" s="246"/>
      <c r="Q2083" s="246"/>
      <c r="R2083" s="246"/>
      <c r="S2083" s="246"/>
      <c r="T2083" s="247"/>
      <c r="U2083" s="13"/>
      <c r="V2083" s="13"/>
      <c r="W2083" s="13"/>
      <c r="X2083" s="13"/>
      <c r="Y2083" s="13"/>
      <c r="Z2083" s="13"/>
      <c r="AA2083" s="13"/>
      <c r="AB2083" s="13"/>
      <c r="AC2083" s="13"/>
      <c r="AD2083" s="13"/>
      <c r="AE2083" s="13"/>
      <c r="AT2083" s="248" t="s">
        <v>196</v>
      </c>
      <c r="AU2083" s="248" t="s">
        <v>86</v>
      </c>
      <c r="AV2083" s="13" t="s">
        <v>86</v>
      </c>
      <c r="AW2083" s="13" t="s">
        <v>32</v>
      </c>
      <c r="AX2083" s="13" t="s">
        <v>76</v>
      </c>
      <c r="AY2083" s="248" t="s">
        <v>116</v>
      </c>
    </row>
    <row r="2084" s="13" customFormat="1">
      <c r="A2084" s="13"/>
      <c r="B2084" s="237"/>
      <c r="C2084" s="238"/>
      <c r="D2084" s="239" t="s">
        <v>196</v>
      </c>
      <c r="E2084" s="240" t="s">
        <v>1</v>
      </c>
      <c r="F2084" s="241" t="s">
        <v>1256</v>
      </c>
      <c r="G2084" s="238"/>
      <c r="H2084" s="242">
        <v>47.700000000000003</v>
      </c>
      <c r="I2084" s="243"/>
      <c r="J2084" s="238"/>
      <c r="K2084" s="238"/>
      <c r="L2084" s="244"/>
      <c r="M2084" s="245"/>
      <c r="N2084" s="246"/>
      <c r="O2084" s="246"/>
      <c r="P2084" s="246"/>
      <c r="Q2084" s="246"/>
      <c r="R2084" s="246"/>
      <c r="S2084" s="246"/>
      <c r="T2084" s="247"/>
      <c r="U2084" s="13"/>
      <c r="V2084" s="13"/>
      <c r="W2084" s="13"/>
      <c r="X2084" s="13"/>
      <c r="Y2084" s="13"/>
      <c r="Z2084" s="13"/>
      <c r="AA2084" s="13"/>
      <c r="AB2084" s="13"/>
      <c r="AC2084" s="13"/>
      <c r="AD2084" s="13"/>
      <c r="AE2084" s="13"/>
      <c r="AT2084" s="248" t="s">
        <v>196</v>
      </c>
      <c r="AU2084" s="248" t="s">
        <v>86</v>
      </c>
      <c r="AV2084" s="13" t="s">
        <v>86</v>
      </c>
      <c r="AW2084" s="13" t="s">
        <v>32</v>
      </c>
      <c r="AX2084" s="13" t="s">
        <v>76</v>
      </c>
      <c r="AY2084" s="248" t="s">
        <v>116</v>
      </c>
    </row>
    <row r="2085" s="13" customFormat="1">
      <c r="A2085" s="13"/>
      <c r="B2085" s="237"/>
      <c r="C2085" s="238"/>
      <c r="D2085" s="239" t="s">
        <v>196</v>
      </c>
      <c r="E2085" s="240" t="s">
        <v>1</v>
      </c>
      <c r="F2085" s="241" t="s">
        <v>1259</v>
      </c>
      <c r="G2085" s="238"/>
      <c r="H2085" s="242">
        <v>10.603999999999999</v>
      </c>
      <c r="I2085" s="243"/>
      <c r="J2085" s="238"/>
      <c r="K2085" s="238"/>
      <c r="L2085" s="244"/>
      <c r="M2085" s="245"/>
      <c r="N2085" s="246"/>
      <c r="O2085" s="246"/>
      <c r="P2085" s="246"/>
      <c r="Q2085" s="246"/>
      <c r="R2085" s="246"/>
      <c r="S2085" s="246"/>
      <c r="T2085" s="247"/>
      <c r="U2085" s="13"/>
      <c r="V2085" s="13"/>
      <c r="W2085" s="13"/>
      <c r="X2085" s="13"/>
      <c r="Y2085" s="13"/>
      <c r="Z2085" s="13"/>
      <c r="AA2085" s="13"/>
      <c r="AB2085" s="13"/>
      <c r="AC2085" s="13"/>
      <c r="AD2085" s="13"/>
      <c r="AE2085" s="13"/>
      <c r="AT2085" s="248" t="s">
        <v>196</v>
      </c>
      <c r="AU2085" s="248" t="s">
        <v>86</v>
      </c>
      <c r="AV2085" s="13" t="s">
        <v>86</v>
      </c>
      <c r="AW2085" s="13" t="s">
        <v>32</v>
      </c>
      <c r="AX2085" s="13" t="s">
        <v>76</v>
      </c>
      <c r="AY2085" s="248" t="s">
        <v>116</v>
      </c>
    </row>
    <row r="2086" s="13" customFormat="1">
      <c r="A2086" s="13"/>
      <c r="B2086" s="237"/>
      <c r="C2086" s="238"/>
      <c r="D2086" s="239" t="s">
        <v>196</v>
      </c>
      <c r="E2086" s="240" t="s">
        <v>1</v>
      </c>
      <c r="F2086" s="241" t="s">
        <v>1260</v>
      </c>
      <c r="G2086" s="238"/>
      <c r="H2086" s="242">
        <v>124.65600000000001</v>
      </c>
      <c r="I2086" s="243"/>
      <c r="J2086" s="238"/>
      <c r="K2086" s="238"/>
      <c r="L2086" s="244"/>
      <c r="M2086" s="245"/>
      <c r="N2086" s="246"/>
      <c r="O2086" s="246"/>
      <c r="P2086" s="246"/>
      <c r="Q2086" s="246"/>
      <c r="R2086" s="246"/>
      <c r="S2086" s="246"/>
      <c r="T2086" s="247"/>
      <c r="U2086" s="13"/>
      <c r="V2086" s="13"/>
      <c r="W2086" s="13"/>
      <c r="X2086" s="13"/>
      <c r="Y2086" s="13"/>
      <c r="Z2086" s="13"/>
      <c r="AA2086" s="13"/>
      <c r="AB2086" s="13"/>
      <c r="AC2086" s="13"/>
      <c r="AD2086" s="13"/>
      <c r="AE2086" s="13"/>
      <c r="AT2086" s="248" t="s">
        <v>196</v>
      </c>
      <c r="AU2086" s="248" t="s">
        <v>86</v>
      </c>
      <c r="AV2086" s="13" t="s">
        <v>86</v>
      </c>
      <c r="AW2086" s="13" t="s">
        <v>32</v>
      </c>
      <c r="AX2086" s="13" t="s">
        <v>76</v>
      </c>
      <c r="AY2086" s="248" t="s">
        <v>116</v>
      </c>
    </row>
    <row r="2087" s="13" customFormat="1">
      <c r="A2087" s="13"/>
      <c r="B2087" s="237"/>
      <c r="C2087" s="238"/>
      <c r="D2087" s="239" t="s">
        <v>196</v>
      </c>
      <c r="E2087" s="240" t="s">
        <v>1</v>
      </c>
      <c r="F2087" s="241" t="s">
        <v>2743</v>
      </c>
      <c r="G2087" s="238"/>
      <c r="H2087" s="242">
        <v>-2.7280000000000002</v>
      </c>
      <c r="I2087" s="243"/>
      <c r="J2087" s="238"/>
      <c r="K2087" s="238"/>
      <c r="L2087" s="244"/>
      <c r="M2087" s="245"/>
      <c r="N2087" s="246"/>
      <c r="O2087" s="246"/>
      <c r="P2087" s="246"/>
      <c r="Q2087" s="246"/>
      <c r="R2087" s="246"/>
      <c r="S2087" s="246"/>
      <c r="T2087" s="247"/>
      <c r="U2087" s="13"/>
      <c r="V2087" s="13"/>
      <c r="W2087" s="13"/>
      <c r="X2087" s="13"/>
      <c r="Y2087" s="13"/>
      <c r="Z2087" s="13"/>
      <c r="AA2087" s="13"/>
      <c r="AB2087" s="13"/>
      <c r="AC2087" s="13"/>
      <c r="AD2087" s="13"/>
      <c r="AE2087" s="13"/>
      <c r="AT2087" s="248" t="s">
        <v>196</v>
      </c>
      <c r="AU2087" s="248" t="s">
        <v>86</v>
      </c>
      <c r="AV2087" s="13" t="s">
        <v>86</v>
      </c>
      <c r="AW2087" s="13" t="s">
        <v>32</v>
      </c>
      <c r="AX2087" s="13" t="s">
        <v>76</v>
      </c>
      <c r="AY2087" s="248" t="s">
        <v>116</v>
      </c>
    </row>
    <row r="2088" s="13" customFormat="1">
      <c r="A2088" s="13"/>
      <c r="B2088" s="237"/>
      <c r="C2088" s="238"/>
      <c r="D2088" s="239" t="s">
        <v>196</v>
      </c>
      <c r="E2088" s="240" t="s">
        <v>1</v>
      </c>
      <c r="F2088" s="241" t="s">
        <v>2744</v>
      </c>
      <c r="G2088" s="238"/>
      <c r="H2088" s="242">
        <v>-1.8500000000000001</v>
      </c>
      <c r="I2088" s="243"/>
      <c r="J2088" s="238"/>
      <c r="K2088" s="238"/>
      <c r="L2088" s="244"/>
      <c r="M2088" s="245"/>
      <c r="N2088" s="246"/>
      <c r="O2088" s="246"/>
      <c r="P2088" s="246"/>
      <c r="Q2088" s="246"/>
      <c r="R2088" s="246"/>
      <c r="S2088" s="246"/>
      <c r="T2088" s="247"/>
      <c r="U2088" s="13"/>
      <c r="V2088" s="13"/>
      <c r="W2088" s="13"/>
      <c r="X2088" s="13"/>
      <c r="Y2088" s="13"/>
      <c r="Z2088" s="13"/>
      <c r="AA2088" s="13"/>
      <c r="AB2088" s="13"/>
      <c r="AC2088" s="13"/>
      <c r="AD2088" s="13"/>
      <c r="AE2088" s="13"/>
      <c r="AT2088" s="248" t="s">
        <v>196</v>
      </c>
      <c r="AU2088" s="248" t="s">
        <v>86</v>
      </c>
      <c r="AV2088" s="13" t="s">
        <v>86</v>
      </c>
      <c r="AW2088" s="13" t="s">
        <v>32</v>
      </c>
      <c r="AX2088" s="13" t="s">
        <v>76</v>
      </c>
      <c r="AY2088" s="248" t="s">
        <v>116</v>
      </c>
    </row>
    <row r="2089" s="15" customFormat="1">
      <c r="A2089" s="15"/>
      <c r="B2089" s="260"/>
      <c r="C2089" s="261"/>
      <c r="D2089" s="239" t="s">
        <v>196</v>
      </c>
      <c r="E2089" s="262" t="s">
        <v>1</v>
      </c>
      <c r="F2089" s="263" t="s">
        <v>1263</v>
      </c>
      <c r="G2089" s="261"/>
      <c r="H2089" s="264">
        <v>477.32599999999996</v>
      </c>
      <c r="I2089" s="265"/>
      <c r="J2089" s="261"/>
      <c r="K2089" s="261"/>
      <c r="L2089" s="266"/>
      <c r="M2089" s="267"/>
      <c r="N2089" s="268"/>
      <c r="O2089" s="268"/>
      <c r="P2089" s="268"/>
      <c r="Q2089" s="268"/>
      <c r="R2089" s="268"/>
      <c r="S2089" s="268"/>
      <c r="T2089" s="269"/>
      <c r="U2089" s="15"/>
      <c r="V2089" s="15"/>
      <c r="W2089" s="15"/>
      <c r="X2089" s="15"/>
      <c r="Y2089" s="15"/>
      <c r="Z2089" s="15"/>
      <c r="AA2089" s="15"/>
      <c r="AB2089" s="15"/>
      <c r="AC2089" s="15"/>
      <c r="AD2089" s="15"/>
      <c r="AE2089" s="15"/>
      <c r="AT2089" s="270" t="s">
        <v>196</v>
      </c>
      <c r="AU2089" s="270" t="s">
        <v>86</v>
      </c>
      <c r="AV2089" s="15" t="s">
        <v>119</v>
      </c>
      <c r="AW2089" s="15" t="s">
        <v>32</v>
      </c>
      <c r="AX2089" s="15" t="s">
        <v>76</v>
      </c>
      <c r="AY2089" s="270" t="s">
        <v>116</v>
      </c>
    </row>
    <row r="2090" s="13" customFormat="1">
      <c r="A2090" s="13"/>
      <c r="B2090" s="237"/>
      <c r="C2090" s="238"/>
      <c r="D2090" s="239" t="s">
        <v>196</v>
      </c>
      <c r="E2090" s="240" t="s">
        <v>1</v>
      </c>
      <c r="F2090" s="241" t="s">
        <v>1264</v>
      </c>
      <c r="G2090" s="238"/>
      <c r="H2090" s="242">
        <v>79.924000000000007</v>
      </c>
      <c r="I2090" s="243"/>
      <c r="J2090" s="238"/>
      <c r="K2090" s="238"/>
      <c r="L2090" s="244"/>
      <c r="M2090" s="245"/>
      <c r="N2090" s="246"/>
      <c r="O2090" s="246"/>
      <c r="P2090" s="246"/>
      <c r="Q2090" s="246"/>
      <c r="R2090" s="246"/>
      <c r="S2090" s="246"/>
      <c r="T2090" s="247"/>
      <c r="U2090" s="13"/>
      <c r="V2090" s="13"/>
      <c r="W2090" s="13"/>
      <c r="X2090" s="13"/>
      <c r="Y2090" s="13"/>
      <c r="Z2090" s="13"/>
      <c r="AA2090" s="13"/>
      <c r="AB2090" s="13"/>
      <c r="AC2090" s="13"/>
      <c r="AD2090" s="13"/>
      <c r="AE2090" s="13"/>
      <c r="AT2090" s="248" t="s">
        <v>196</v>
      </c>
      <c r="AU2090" s="248" t="s">
        <v>86</v>
      </c>
      <c r="AV2090" s="13" t="s">
        <v>86</v>
      </c>
      <c r="AW2090" s="13" t="s">
        <v>32</v>
      </c>
      <c r="AX2090" s="13" t="s">
        <v>76</v>
      </c>
      <c r="AY2090" s="248" t="s">
        <v>116</v>
      </c>
    </row>
    <row r="2091" s="13" customFormat="1">
      <c r="A2091" s="13"/>
      <c r="B2091" s="237"/>
      <c r="C2091" s="238"/>
      <c r="D2091" s="239" t="s">
        <v>196</v>
      </c>
      <c r="E2091" s="240" t="s">
        <v>1</v>
      </c>
      <c r="F2091" s="241" t="s">
        <v>1244</v>
      </c>
      <c r="G2091" s="238"/>
      <c r="H2091" s="242">
        <v>4.4089999999999998</v>
      </c>
      <c r="I2091" s="243"/>
      <c r="J2091" s="238"/>
      <c r="K2091" s="238"/>
      <c r="L2091" s="244"/>
      <c r="M2091" s="245"/>
      <c r="N2091" s="246"/>
      <c r="O2091" s="246"/>
      <c r="P2091" s="246"/>
      <c r="Q2091" s="246"/>
      <c r="R2091" s="246"/>
      <c r="S2091" s="246"/>
      <c r="T2091" s="247"/>
      <c r="U2091" s="13"/>
      <c r="V2091" s="13"/>
      <c r="W2091" s="13"/>
      <c r="X2091" s="13"/>
      <c r="Y2091" s="13"/>
      <c r="Z2091" s="13"/>
      <c r="AA2091" s="13"/>
      <c r="AB2091" s="13"/>
      <c r="AC2091" s="13"/>
      <c r="AD2091" s="13"/>
      <c r="AE2091" s="13"/>
      <c r="AT2091" s="248" t="s">
        <v>196</v>
      </c>
      <c r="AU2091" s="248" t="s">
        <v>86</v>
      </c>
      <c r="AV2091" s="13" t="s">
        <v>86</v>
      </c>
      <c r="AW2091" s="13" t="s">
        <v>32</v>
      </c>
      <c r="AX2091" s="13" t="s">
        <v>76</v>
      </c>
      <c r="AY2091" s="248" t="s">
        <v>116</v>
      </c>
    </row>
    <row r="2092" s="13" customFormat="1">
      <c r="A2092" s="13"/>
      <c r="B2092" s="237"/>
      <c r="C2092" s="238"/>
      <c r="D2092" s="239" t="s">
        <v>196</v>
      </c>
      <c r="E2092" s="240" t="s">
        <v>1</v>
      </c>
      <c r="F2092" s="241" t="s">
        <v>1265</v>
      </c>
      <c r="G2092" s="238"/>
      <c r="H2092" s="242">
        <v>47.700000000000003</v>
      </c>
      <c r="I2092" s="243"/>
      <c r="J2092" s="238"/>
      <c r="K2092" s="238"/>
      <c r="L2092" s="244"/>
      <c r="M2092" s="245"/>
      <c r="N2092" s="246"/>
      <c r="O2092" s="246"/>
      <c r="P2092" s="246"/>
      <c r="Q2092" s="246"/>
      <c r="R2092" s="246"/>
      <c r="S2092" s="246"/>
      <c r="T2092" s="247"/>
      <c r="U2092" s="13"/>
      <c r="V2092" s="13"/>
      <c r="W2092" s="13"/>
      <c r="X2092" s="13"/>
      <c r="Y2092" s="13"/>
      <c r="Z2092" s="13"/>
      <c r="AA2092" s="13"/>
      <c r="AB2092" s="13"/>
      <c r="AC2092" s="13"/>
      <c r="AD2092" s="13"/>
      <c r="AE2092" s="13"/>
      <c r="AT2092" s="248" t="s">
        <v>196</v>
      </c>
      <c r="AU2092" s="248" t="s">
        <v>86</v>
      </c>
      <c r="AV2092" s="13" t="s">
        <v>86</v>
      </c>
      <c r="AW2092" s="13" t="s">
        <v>32</v>
      </c>
      <c r="AX2092" s="13" t="s">
        <v>76</v>
      </c>
      <c r="AY2092" s="248" t="s">
        <v>116</v>
      </c>
    </row>
    <row r="2093" s="13" customFormat="1">
      <c r="A2093" s="13"/>
      <c r="B2093" s="237"/>
      <c r="C2093" s="238"/>
      <c r="D2093" s="239" t="s">
        <v>196</v>
      </c>
      <c r="E2093" s="240" t="s">
        <v>1</v>
      </c>
      <c r="F2093" s="241" t="s">
        <v>1266</v>
      </c>
      <c r="G2093" s="238"/>
      <c r="H2093" s="242">
        <v>62.116</v>
      </c>
      <c r="I2093" s="243"/>
      <c r="J2093" s="238"/>
      <c r="K2093" s="238"/>
      <c r="L2093" s="244"/>
      <c r="M2093" s="245"/>
      <c r="N2093" s="246"/>
      <c r="O2093" s="246"/>
      <c r="P2093" s="246"/>
      <c r="Q2093" s="246"/>
      <c r="R2093" s="246"/>
      <c r="S2093" s="246"/>
      <c r="T2093" s="247"/>
      <c r="U2093" s="13"/>
      <c r="V2093" s="13"/>
      <c r="W2093" s="13"/>
      <c r="X2093" s="13"/>
      <c r="Y2093" s="13"/>
      <c r="Z2093" s="13"/>
      <c r="AA2093" s="13"/>
      <c r="AB2093" s="13"/>
      <c r="AC2093" s="13"/>
      <c r="AD2093" s="13"/>
      <c r="AE2093" s="13"/>
      <c r="AT2093" s="248" t="s">
        <v>196</v>
      </c>
      <c r="AU2093" s="248" t="s">
        <v>86</v>
      </c>
      <c r="AV2093" s="13" t="s">
        <v>86</v>
      </c>
      <c r="AW2093" s="13" t="s">
        <v>32</v>
      </c>
      <c r="AX2093" s="13" t="s">
        <v>76</v>
      </c>
      <c r="AY2093" s="248" t="s">
        <v>116</v>
      </c>
    </row>
    <row r="2094" s="13" customFormat="1">
      <c r="A2094" s="13"/>
      <c r="B2094" s="237"/>
      <c r="C2094" s="238"/>
      <c r="D2094" s="239" t="s">
        <v>196</v>
      </c>
      <c r="E2094" s="240" t="s">
        <v>1</v>
      </c>
      <c r="F2094" s="241" t="s">
        <v>1267</v>
      </c>
      <c r="G2094" s="238"/>
      <c r="H2094" s="242">
        <v>97.891000000000005</v>
      </c>
      <c r="I2094" s="243"/>
      <c r="J2094" s="238"/>
      <c r="K2094" s="238"/>
      <c r="L2094" s="244"/>
      <c r="M2094" s="245"/>
      <c r="N2094" s="246"/>
      <c r="O2094" s="246"/>
      <c r="P2094" s="246"/>
      <c r="Q2094" s="246"/>
      <c r="R2094" s="246"/>
      <c r="S2094" s="246"/>
      <c r="T2094" s="247"/>
      <c r="U2094" s="13"/>
      <c r="V2094" s="13"/>
      <c r="W2094" s="13"/>
      <c r="X2094" s="13"/>
      <c r="Y2094" s="13"/>
      <c r="Z2094" s="13"/>
      <c r="AA2094" s="13"/>
      <c r="AB2094" s="13"/>
      <c r="AC2094" s="13"/>
      <c r="AD2094" s="13"/>
      <c r="AE2094" s="13"/>
      <c r="AT2094" s="248" t="s">
        <v>196</v>
      </c>
      <c r="AU2094" s="248" t="s">
        <v>86</v>
      </c>
      <c r="AV2094" s="13" t="s">
        <v>86</v>
      </c>
      <c r="AW2094" s="13" t="s">
        <v>32</v>
      </c>
      <c r="AX2094" s="13" t="s">
        <v>76</v>
      </c>
      <c r="AY2094" s="248" t="s">
        <v>116</v>
      </c>
    </row>
    <row r="2095" s="13" customFormat="1">
      <c r="A2095" s="13"/>
      <c r="B2095" s="237"/>
      <c r="C2095" s="238"/>
      <c r="D2095" s="239" t="s">
        <v>196</v>
      </c>
      <c r="E2095" s="240" t="s">
        <v>1</v>
      </c>
      <c r="F2095" s="241" t="s">
        <v>2745</v>
      </c>
      <c r="G2095" s="238"/>
      <c r="H2095" s="242">
        <v>-1.3</v>
      </c>
      <c r="I2095" s="243"/>
      <c r="J2095" s="238"/>
      <c r="K2095" s="238"/>
      <c r="L2095" s="244"/>
      <c r="M2095" s="245"/>
      <c r="N2095" s="246"/>
      <c r="O2095" s="246"/>
      <c r="P2095" s="246"/>
      <c r="Q2095" s="246"/>
      <c r="R2095" s="246"/>
      <c r="S2095" s="246"/>
      <c r="T2095" s="247"/>
      <c r="U2095" s="13"/>
      <c r="V2095" s="13"/>
      <c r="W2095" s="13"/>
      <c r="X2095" s="13"/>
      <c r="Y2095" s="13"/>
      <c r="Z2095" s="13"/>
      <c r="AA2095" s="13"/>
      <c r="AB2095" s="13"/>
      <c r="AC2095" s="13"/>
      <c r="AD2095" s="13"/>
      <c r="AE2095" s="13"/>
      <c r="AT2095" s="248" t="s">
        <v>196</v>
      </c>
      <c r="AU2095" s="248" t="s">
        <v>86</v>
      </c>
      <c r="AV2095" s="13" t="s">
        <v>86</v>
      </c>
      <c r="AW2095" s="13" t="s">
        <v>32</v>
      </c>
      <c r="AX2095" s="13" t="s">
        <v>76</v>
      </c>
      <c r="AY2095" s="248" t="s">
        <v>116</v>
      </c>
    </row>
    <row r="2096" s="13" customFormat="1">
      <c r="A2096" s="13"/>
      <c r="B2096" s="237"/>
      <c r="C2096" s="238"/>
      <c r="D2096" s="239" t="s">
        <v>196</v>
      </c>
      <c r="E2096" s="240" t="s">
        <v>1</v>
      </c>
      <c r="F2096" s="241" t="s">
        <v>1269</v>
      </c>
      <c r="G2096" s="238"/>
      <c r="H2096" s="242">
        <v>10.603999999999999</v>
      </c>
      <c r="I2096" s="243"/>
      <c r="J2096" s="238"/>
      <c r="K2096" s="238"/>
      <c r="L2096" s="244"/>
      <c r="M2096" s="245"/>
      <c r="N2096" s="246"/>
      <c r="O2096" s="246"/>
      <c r="P2096" s="246"/>
      <c r="Q2096" s="246"/>
      <c r="R2096" s="246"/>
      <c r="S2096" s="246"/>
      <c r="T2096" s="247"/>
      <c r="U2096" s="13"/>
      <c r="V2096" s="13"/>
      <c r="W2096" s="13"/>
      <c r="X2096" s="13"/>
      <c r="Y2096" s="13"/>
      <c r="Z2096" s="13"/>
      <c r="AA2096" s="13"/>
      <c r="AB2096" s="13"/>
      <c r="AC2096" s="13"/>
      <c r="AD2096" s="13"/>
      <c r="AE2096" s="13"/>
      <c r="AT2096" s="248" t="s">
        <v>196</v>
      </c>
      <c r="AU2096" s="248" t="s">
        <v>86</v>
      </c>
      <c r="AV2096" s="13" t="s">
        <v>86</v>
      </c>
      <c r="AW2096" s="13" t="s">
        <v>32</v>
      </c>
      <c r="AX2096" s="13" t="s">
        <v>76</v>
      </c>
      <c r="AY2096" s="248" t="s">
        <v>116</v>
      </c>
    </row>
    <row r="2097" s="13" customFormat="1">
      <c r="A2097" s="13"/>
      <c r="B2097" s="237"/>
      <c r="C2097" s="238"/>
      <c r="D2097" s="239" t="s">
        <v>196</v>
      </c>
      <c r="E2097" s="240" t="s">
        <v>1</v>
      </c>
      <c r="F2097" s="241" t="s">
        <v>1270</v>
      </c>
      <c r="G2097" s="238"/>
      <c r="H2097" s="242">
        <v>47.700000000000003</v>
      </c>
      <c r="I2097" s="243"/>
      <c r="J2097" s="238"/>
      <c r="K2097" s="238"/>
      <c r="L2097" s="244"/>
      <c r="M2097" s="245"/>
      <c r="N2097" s="246"/>
      <c r="O2097" s="246"/>
      <c r="P2097" s="246"/>
      <c r="Q2097" s="246"/>
      <c r="R2097" s="246"/>
      <c r="S2097" s="246"/>
      <c r="T2097" s="247"/>
      <c r="U2097" s="13"/>
      <c r="V2097" s="13"/>
      <c r="W2097" s="13"/>
      <c r="X2097" s="13"/>
      <c r="Y2097" s="13"/>
      <c r="Z2097" s="13"/>
      <c r="AA2097" s="13"/>
      <c r="AB2097" s="13"/>
      <c r="AC2097" s="13"/>
      <c r="AD2097" s="13"/>
      <c r="AE2097" s="13"/>
      <c r="AT2097" s="248" t="s">
        <v>196</v>
      </c>
      <c r="AU2097" s="248" t="s">
        <v>86</v>
      </c>
      <c r="AV2097" s="13" t="s">
        <v>86</v>
      </c>
      <c r="AW2097" s="13" t="s">
        <v>32</v>
      </c>
      <c r="AX2097" s="13" t="s">
        <v>76</v>
      </c>
      <c r="AY2097" s="248" t="s">
        <v>116</v>
      </c>
    </row>
    <row r="2098" s="13" customFormat="1">
      <c r="A2098" s="13"/>
      <c r="B2098" s="237"/>
      <c r="C2098" s="238"/>
      <c r="D2098" s="239" t="s">
        <v>196</v>
      </c>
      <c r="E2098" s="240" t="s">
        <v>1</v>
      </c>
      <c r="F2098" s="241" t="s">
        <v>1257</v>
      </c>
      <c r="G2098" s="238"/>
      <c r="H2098" s="242">
        <v>-9.4559999999999995</v>
      </c>
      <c r="I2098" s="243"/>
      <c r="J2098" s="238"/>
      <c r="K2098" s="238"/>
      <c r="L2098" s="244"/>
      <c r="M2098" s="245"/>
      <c r="N2098" s="246"/>
      <c r="O2098" s="246"/>
      <c r="P2098" s="246"/>
      <c r="Q2098" s="246"/>
      <c r="R2098" s="246"/>
      <c r="S2098" s="246"/>
      <c r="T2098" s="247"/>
      <c r="U2098" s="13"/>
      <c r="V2098" s="13"/>
      <c r="W2098" s="13"/>
      <c r="X2098" s="13"/>
      <c r="Y2098" s="13"/>
      <c r="Z2098" s="13"/>
      <c r="AA2098" s="13"/>
      <c r="AB2098" s="13"/>
      <c r="AC2098" s="13"/>
      <c r="AD2098" s="13"/>
      <c r="AE2098" s="13"/>
      <c r="AT2098" s="248" t="s">
        <v>196</v>
      </c>
      <c r="AU2098" s="248" t="s">
        <v>86</v>
      </c>
      <c r="AV2098" s="13" t="s">
        <v>86</v>
      </c>
      <c r="AW2098" s="13" t="s">
        <v>32</v>
      </c>
      <c r="AX2098" s="13" t="s">
        <v>76</v>
      </c>
      <c r="AY2098" s="248" t="s">
        <v>116</v>
      </c>
    </row>
    <row r="2099" s="13" customFormat="1">
      <c r="A2099" s="13"/>
      <c r="B2099" s="237"/>
      <c r="C2099" s="238"/>
      <c r="D2099" s="239" t="s">
        <v>196</v>
      </c>
      <c r="E2099" s="240" t="s">
        <v>1</v>
      </c>
      <c r="F2099" s="241" t="s">
        <v>1271</v>
      </c>
      <c r="G2099" s="238"/>
      <c r="H2099" s="242">
        <v>10.603999999999999</v>
      </c>
      <c r="I2099" s="243"/>
      <c r="J2099" s="238"/>
      <c r="K2099" s="238"/>
      <c r="L2099" s="244"/>
      <c r="M2099" s="245"/>
      <c r="N2099" s="246"/>
      <c r="O2099" s="246"/>
      <c r="P2099" s="246"/>
      <c r="Q2099" s="246"/>
      <c r="R2099" s="246"/>
      <c r="S2099" s="246"/>
      <c r="T2099" s="247"/>
      <c r="U2099" s="13"/>
      <c r="V2099" s="13"/>
      <c r="W2099" s="13"/>
      <c r="X2099" s="13"/>
      <c r="Y2099" s="13"/>
      <c r="Z2099" s="13"/>
      <c r="AA2099" s="13"/>
      <c r="AB2099" s="13"/>
      <c r="AC2099" s="13"/>
      <c r="AD2099" s="13"/>
      <c r="AE2099" s="13"/>
      <c r="AT2099" s="248" t="s">
        <v>196</v>
      </c>
      <c r="AU2099" s="248" t="s">
        <v>86</v>
      </c>
      <c r="AV2099" s="13" t="s">
        <v>86</v>
      </c>
      <c r="AW2099" s="13" t="s">
        <v>32</v>
      </c>
      <c r="AX2099" s="13" t="s">
        <v>76</v>
      </c>
      <c r="AY2099" s="248" t="s">
        <v>116</v>
      </c>
    </row>
    <row r="2100" s="13" customFormat="1">
      <c r="A2100" s="13"/>
      <c r="B2100" s="237"/>
      <c r="C2100" s="238"/>
      <c r="D2100" s="239" t="s">
        <v>196</v>
      </c>
      <c r="E2100" s="240" t="s">
        <v>1</v>
      </c>
      <c r="F2100" s="241" t="s">
        <v>1272</v>
      </c>
      <c r="G2100" s="238"/>
      <c r="H2100" s="242">
        <v>124.65600000000001</v>
      </c>
      <c r="I2100" s="243"/>
      <c r="J2100" s="238"/>
      <c r="K2100" s="238"/>
      <c r="L2100" s="244"/>
      <c r="M2100" s="245"/>
      <c r="N2100" s="246"/>
      <c r="O2100" s="246"/>
      <c r="P2100" s="246"/>
      <c r="Q2100" s="246"/>
      <c r="R2100" s="246"/>
      <c r="S2100" s="246"/>
      <c r="T2100" s="247"/>
      <c r="U2100" s="13"/>
      <c r="V2100" s="13"/>
      <c r="W2100" s="13"/>
      <c r="X2100" s="13"/>
      <c r="Y2100" s="13"/>
      <c r="Z2100" s="13"/>
      <c r="AA2100" s="13"/>
      <c r="AB2100" s="13"/>
      <c r="AC2100" s="13"/>
      <c r="AD2100" s="13"/>
      <c r="AE2100" s="13"/>
      <c r="AT2100" s="248" t="s">
        <v>196</v>
      </c>
      <c r="AU2100" s="248" t="s">
        <v>86</v>
      </c>
      <c r="AV2100" s="13" t="s">
        <v>86</v>
      </c>
      <c r="AW2100" s="13" t="s">
        <v>32</v>
      </c>
      <c r="AX2100" s="13" t="s">
        <v>76</v>
      </c>
      <c r="AY2100" s="248" t="s">
        <v>116</v>
      </c>
    </row>
    <row r="2101" s="13" customFormat="1">
      <c r="A2101" s="13"/>
      <c r="B2101" s="237"/>
      <c r="C2101" s="238"/>
      <c r="D2101" s="239" t="s">
        <v>196</v>
      </c>
      <c r="E2101" s="240" t="s">
        <v>1</v>
      </c>
      <c r="F2101" s="241" t="s">
        <v>2746</v>
      </c>
      <c r="G2101" s="238"/>
      <c r="H2101" s="242">
        <v>-1.3480000000000001</v>
      </c>
      <c r="I2101" s="243"/>
      <c r="J2101" s="238"/>
      <c r="K2101" s="238"/>
      <c r="L2101" s="244"/>
      <c r="M2101" s="245"/>
      <c r="N2101" s="246"/>
      <c r="O2101" s="246"/>
      <c r="P2101" s="246"/>
      <c r="Q2101" s="246"/>
      <c r="R2101" s="246"/>
      <c r="S2101" s="246"/>
      <c r="T2101" s="247"/>
      <c r="U2101" s="13"/>
      <c r="V2101" s="13"/>
      <c r="W2101" s="13"/>
      <c r="X2101" s="13"/>
      <c r="Y2101" s="13"/>
      <c r="Z2101" s="13"/>
      <c r="AA2101" s="13"/>
      <c r="AB2101" s="13"/>
      <c r="AC2101" s="13"/>
      <c r="AD2101" s="13"/>
      <c r="AE2101" s="13"/>
      <c r="AT2101" s="248" t="s">
        <v>196</v>
      </c>
      <c r="AU2101" s="248" t="s">
        <v>86</v>
      </c>
      <c r="AV2101" s="13" t="s">
        <v>86</v>
      </c>
      <c r="AW2101" s="13" t="s">
        <v>32</v>
      </c>
      <c r="AX2101" s="13" t="s">
        <v>76</v>
      </c>
      <c r="AY2101" s="248" t="s">
        <v>116</v>
      </c>
    </row>
    <row r="2102" s="13" customFormat="1">
      <c r="A2102" s="13"/>
      <c r="B2102" s="237"/>
      <c r="C2102" s="238"/>
      <c r="D2102" s="239" t="s">
        <v>196</v>
      </c>
      <c r="E2102" s="240" t="s">
        <v>1</v>
      </c>
      <c r="F2102" s="241" t="s">
        <v>2747</v>
      </c>
      <c r="G2102" s="238"/>
      <c r="H2102" s="242">
        <v>-0.65000000000000002</v>
      </c>
      <c r="I2102" s="243"/>
      <c r="J2102" s="238"/>
      <c r="K2102" s="238"/>
      <c r="L2102" s="244"/>
      <c r="M2102" s="245"/>
      <c r="N2102" s="246"/>
      <c r="O2102" s="246"/>
      <c r="P2102" s="246"/>
      <c r="Q2102" s="246"/>
      <c r="R2102" s="246"/>
      <c r="S2102" s="246"/>
      <c r="T2102" s="247"/>
      <c r="U2102" s="13"/>
      <c r="V2102" s="13"/>
      <c r="W2102" s="13"/>
      <c r="X2102" s="13"/>
      <c r="Y2102" s="13"/>
      <c r="Z2102" s="13"/>
      <c r="AA2102" s="13"/>
      <c r="AB2102" s="13"/>
      <c r="AC2102" s="13"/>
      <c r="AD2102" s="13"/>
      <c r="AE2102" s="13"/>
      <c r="AT2102" s="248" t="s">
        <v>196</v>
      </c>
      <c r="AU2102" s="248" t="s">
        <v>86</v>
      </c>
      <c r="AV2102" s="13" t="s">
        <v>86</v>
      </c>
      <c r="AW2102" s="13" t="s">
        <v>32</v>
      </c>
      <c r="AX2102" s="13" t="s">
        <v>76</v>
      </c>
      <c r="AY2102" s="248" t="s">
        <v>116</v>
      </c>
    </row>
    <row r="2103" s="15" customFormat="1">
      <c r="A2103" s="15"/>
      <c r="B2103" s="260"/>
      <c r="C2103" s="261"/>
      <c r="D2103" s="239" t="s">
        <v>196</v>
      </c>
      <c r="E2103" s="262" t="s">
        <v>1</v>
      </c>
      <c r="F2103" s="263" t="s">
        <v>1275</v>
      </c>
      <c r="G2103" s="261"/>
      <c r="H2103" s="264">
        <v>472.84999999999997</v>
      </c>
      <c r="I2103" s="265"/>
      <c r="J2103" s="261"/>
      <c r="K2103" s="261"/>
      <c r="L2103" s="266"/>
      <c r="M2103" s="267"/>
      <c r="N2103" s="268"/>
      <c r="O2103" s="268"/>
      <c r="P2103" s="268"/>
      <c r="Q2103" s="268"/>
      <c r="R2103" s="268"/>
      <c r="S2103" s="268"/>
      <c r="T2103" s="269"/>
      <c r="U2103" s="15"/>
      <c r="V2103" s="15"/>
      <c r="W2103" s="15"/>
      <c r="X2103" s="15"/>
      <c r="Y2103" s="15"/>
      <c r="Z2103" s="15"/>
      <c r="AA2103" s="15"/>
      <c r="AB2103" s="15"/>
      <c r="AC2103" s="15"/>
      <c r="AD2103" s="15"/>
      <c r="AE2103" s="15"/>
      <c r="AT2103" s="270" t="s">
        <v>196</v>
      </c>
      <c r="AU2103" s="270" t="s">
        <v>86</v>
      </c>
      <c r="AV2103" s="15" t="s">
        <v>119</v>
      </c>
      <c r="AW2103" s="15" t="s">
        <v>32</v>
      </c>
      <c r="AX2103" s="15" t="s">
        <v>76</v>
      </c>
      <c r="AY2103" s="270" t="s">
        <v>116</v>
      </c>
    </row>
    <row r="2104" s="13" customFormat="1">
      <c r="A2104" s="13"/>
      <c r="B2104" s="237"/>
      <c r="C2104" s="238"/>
      <c r="D2104" s="239" t="s">
        <v>196</v>
      </c>
      <c r="E2104" s="240" t="s">
        <v>1</v>
      </c>
      <c r="F2104" s="241" t="s">
        <v>1276</v>
      </c>
      <c r="G2104" s="238"/>
      <c r="H2104" s="242">
        <v>82.337000000000003</v>
      </c>
      <c r="I2104" s="243"/>
      <c r="J2104" s="238"/>
      <c r="K2104" s="238"/>
      <c r="L2104" s="244"/>
      <c r="M2104" s="245"/>
      <c r="N2104" s="246"/>
      <c r="O2104" s="246"/>
      <c r="P2104" s="246"/>
      <c r="Q2104" s="246"/>
      <c r="R2104" s="246"/>
      <c r="S2104" s="246"/>
      <c r="T2104" s="247"/>
      <c r="U2104" s="13"/>
      <c r="V2104" s="13"/>
      <c r="W2104" s="13"/>
      <c r="X2104" s="13"/>
      <c r="Y2104" s="13"/>
      <c r="Z2104" s="13"/>
      <c r="AA2104" s="13"/>
      <c r="AB2104" s="13"/>
      <c r="AC2104" s="13"/>
      <c r="AD2104" s="13"/>
      <c r="AE2104" s="13"/>
      <c r="AT2104" s="248" t="s">
        <v>196</v>
      </c>
      <c r="AU2104" s="248" t="s">
        <v>86</v>
      </c>
      <c r="AV2104" s="13" t="s">
        <v>86</v>
      </c>
      <c r="AW2104" s="13" t="s">
        <v>32</v>
      </c>
      <c r="AX2104" s="13" t="s">
        <v>76</v>
      </c>
      <c r="AY2104" s="248" t="s">
        <v>116</v>
      </c>
    </row>
    <row r="2105" s="13" customFormat="1">
      <c r="A2105" s="13"/>
      <c r="B2105" s="237"/>
      <c r="C2105" s="238"/>
      <c r="D2105" s="239" t="s">
        <v>196</v>
      </c>
      <c r="E2105" s="240" t="s">
        <v>1</v>
      </c>
      <c r="F2105" s="241" t="s">
        <v>1279</v>
      </c>
      <c r="G2105" s="238"/>
      <c r="H2105" s="242">
        <v>22.140000000000001</v>
      </c>
      <c r="I2105" s="243"/>
      <c r="J2105" s="238"/>
      <c r="K2105" s="238"/>
      <c r="L2105" s="244"/>
      <c r="M2105" s="245"/>
      <c r="N2105" s="246"/>
      <c r="O2105" s="246"/>
      <c r="P2105" s="246"/>
      <c r="Q2105" s="246"/>
      <c r="R2105" s="246"/>
      <c r="S2105" s="246"/>
      <c r="T2105" s="247"/>
      <c r="U2105" s="13"/>
      <c r="V2105" s="13"/>
      <c r="W2105" s="13"/>
      <c r="X2105" s="13"/>
      <c r="Y2105" s="13"/>
      <c r="Z2105" s="13"/>
      <c r="AA2105" s="13"/>
      <c r="AB2105" s="13"/>
      <c r="AC2105" s="13"/>
      <c r="AD2105" s="13"/>
      <c r="AE2105" s="13"/>
      <c r="AT2105" s="248" t="s">
        <v>196</v>
      </c>
      <c r="AU2105" s="248" t="s">
        <v>86</v>
      </c>
      <c r="AV2105" s="13" t="s">
        <v>86</v>
      </c>
      <c r="AW2105" s="13" t="s">
        <v>32</v>
      </c>
      <c r="AX2105" s="13" t="s">
        <v>76</v>
      </c>
      <c r="AY2105" s="248" t="s">
        <v>116</v>
      </c>
    </row>
    <row r="2106" s="13" customFormat="1">
      <c r="A2106" s="13"/>
      <c r="B2106" s="237"/>
      <c r="C2106" s="238"/>
      <c r="D2106" s="239" t="s">
        <v>196</v>
      </c>
      <c r="E2106" s="240" t="s">
        <v>1</v>
      </c>
      <c r="F2106" s="241" t="s">
        <v>1281</v>
      </c>
      <c r="G2106" s="238"/>
      <c r="H2106" s="242">
        <v>58.012999999999998</v>
      </c>
      <c r="I2106" s="243"/>
      <c r="J2106" s="238"/>
      <c r="K2106" s="238"/>
      <c r="L2106" s="244"/>
      <c r="M2106" s="245"/>
      <c r="N2106" s="246"/>
      <c r="O2106" s="246"/>
      <c r="P2106" s="246"/>
      <c r="Q2106" s="246"/>
      <c r="R2106" s="246"/>
      <c r="S2106" s="246"/>
      <c r="T2106" s="247"/>
      <c r="U2106" s="13"/>
      <c r="V2106" s="13"/>
      <c r="W2106" s="13"/>
      <c r="X2106" s="13"/>
      <c r="Y2106" s="13"/>
      <c r="Z2106" s="13"/>
      <c r="AA2106" s="13"/>
      <c r="AB2106" s="13"/>
      <c r="AC2106" s="13"/>
      <c r="AD2106" s="13"/>
      <c r="AE2106" s="13"/>
      <c r="AT2106" s="248" t="s">
        <v>196</v>
      </c>
      <c r="AU2106" s="248" t="s">
        <v>86</v>
      </c>
      <c r="AV2106" s="13" t="s">
        <v>86</v>
      </c>
      <c r="AW2106" s="13" t="s">
        <v>32</v>
      </c>
      <c r="AX2106" s="13" t="s">
        <v>76</v>
      </c>
      <c r="AY2106" s="248" t="s">
        <v>116</v>
      </c>
    </row>
    <row r="2107" s="13" customFormat="1">
      <c r="A2107" s="13"/>
      <c r="B2107" s="237"/>
      <c r="C2107" s="238"/>
      <c r="D2107" s="239" t="s">
        <v>196</v>
      </c>
      <c r="E2107" s="240" t="s">
        <v>1</v>
      </c>
      <c r="F2107" s="241" t="s">
        <v>2748</v>
      </c>
      <c r="G2107" s="238"/>
      <c r="H2107" s="242">
        <v>-0.65000000000000002</v>
      </c>
      <c r="I2107" s="243"/>
      <c r="J2107" s="238"/>
      <c r="K2107" s="238"/>
      <c r="L2107" s="244"/>
      <c r="M2107" s="245"/>
      <c r="N2107" s="246"/>
      <c r="O2107" s="246"/>
      <c r="P2107" s="246"/>
      <c r="Q2107" s="246"/>
      <c r="R2107" s="246"/>
      <c r="S2107" s="246"/>
      <c r="T2107" s="247"/>
      <c r="U2107" s="13"/>
      <c r="V2107" s="13"/>
      <c r="W2107" s="13"/>
      <c r="X2107" s="13"/>
      <c r="Y2107" s="13"/>
      <c r="Z2107" s="13"/>
      <c r="AA2107" s="13"/>
      <c r="AB2107" s="13"/>
      <c r="AC2107" s="13"/>
      <c r="AD2107" s="13"/>
      <c r="AE2107" s="13"/>
      <c r="AT2107" s="248" t="s">
        <v>196</v>
      </c>
      <c r="AU2107" s="248" t="s">
        <v>86</v>
      </c>
      <c r="AV2107" s="13" t="s">
        <v>86</v>
      </c>
      <c r="AW2107" s="13" t="s">
        <v>32</v>
      </c>
      <c r="AX2107" s="13" t="s">
        <v>76</v>
      </c>
      <c r="AY2107" s="248" t="s">
        <v>116</v>
      </c>
    </row>
    <row r="2108" s="13" customFormat="1">
      <c r="A2108" s="13"/>
      <c r="B2108" s="237"/>
      <c r="C2108" s="238"/>
      <c r="D2108" s="239" t="s">
        <v>196</v>
      </c>
      <c r="E2108" s="240" t="s">
        <v>1</v>
      </c>
      <c r="F2108" s="241" t="s">
        <v>1283</v>
      </c>
      <c r="G2108" s="238"/>
      <c r="H2108" s="242">
        <v>6.7910000000000004</v>
      </c>
      <c r="I2108" s="243"/>
      <c r="J2108" s="238"/>
      <c r="K2108" s="238"/>
      <c r="L2108" s="244"/>
      <c r="M2108" s="245"/>
      <c r="N2108" s="246"/>
      <c r="O2108" s="246"/>
      <c r="P2108" s="246"/>
      <c r="Q2108" s="246"/>
      <c r="R2108" s="246"/>
      <c r="S2108" s="246"/>
      <c r="T2108" s="247"/>
      <c r="U2108" s="13"/>
      <c r="V2108" s="13"/>
      <c r="W2108" s="13"/>
      <c r="X2108" s="13"/>
      <c r="Y2108" s="13"/>
      <c r="Z2108" s="13"/>
      <c r="AA2108" s="13"/>
      <c r="AB2108" s="13"/>
      <c r="AC2108" s="13"/>
      <c r="AD2108" s="13"/>
      <c r="AE2108" s="13"/>
      <c r="AT2108" s="248" t="s">
        <v>196</v>
      </c>
      <c r="AU2108" s="248" t="s">
        <v>86</v>
      </c>
      <c r="AV2108" s="13" t="s">
        <v>86</v>
      </c>
      <c r="AW2108" s="13" t="s">
        <v>32</v>
      </c>
      <c r="AX2108" s="13" t="s">
        <v>76</v>
      </c>
      <c r="AY2108" s="248" t="s">
        <v>116</v>
      </c>
    </row>
    <row r="2109" s="13" customFormat="1">
      <c r="A2109" s="13"/>
      <c r="B2109" s="237"/>
      <c r="C2109" s="238"/>
      <c r="D2109" s="239" t="s">
        <v>196</v>
      </c>
      <c r="E2109" s="240" t="s">
        <v>1</v>
      </c>
      <c r="F2109" s="241" t="s">
        <v>1284</v>
      </c>
      <c r="G2109" s="238"/>
      <c r="H2109" s="242">
        <v>26.754000000000001</v>
      </c>
      <c r="I2109" s="243"/>
      <c r="J2109" s="238"/>
      <c r="K2109" s="238"/>
      <c r="L2109" s="244"/>
      <c r="M2109" s="245"/>
      <c r="N2109" s="246"/>
      <c r="O2109" s="246"/>
      <c r="P2109" s="246"/>
      <c r="Q2109" s="246"/>
      <c r="R2109" s="246"/>
      <c r="S2109" s="246"/>
      <c r="T2109" s="247"/>
      <c r="U2109" s="13"/>
      <c r="V2109" s="13"/>
      <c r="W2109" s="13"/>
      <c r="X2109" s="13"/>
      <c r="Y2109" s="13"/>
      <c r="Z2109" s="13"/>
      <c r="AA2109" s="13"/>
      <c r="AB2109" s="13"/>
      <c r="AC2109" s="13"/>
      <c r="AD2109" s="13"/>
      <c r="AE2109" s="13"/>
      <c r="AT2109" s="248" t="s">
        <v>196</v>
      </c>
      <c r="AU2109" s="248" t="s">
        <v>86</v>
      </c>
      <c r="AV2109" s="13" t="s">
        <v>86</v>
      </c>
      <c r="AW2109" s="13" t="s">
        <v>32</v>
      </c>
      <c r="AX2109" s="13" t="s">
        <v>76</v>
      </c>
      <c r="AY2109" s="248" t="s">
        <v>116</v>
      </c>
    </row>
    <row r="2110" s="13" customFormat="1">
      <c r="A2110" s="13"/>
      <c r="B2110" s="237"/>
      <c r="C2110" s="238"/>
      <c r="D2110" s="239" t="s">
        <v>196</v>
      </c>
      <c r="E2110" s="240" t="s">
        <v>1</v>
      </c>
      <c r="F2110" s="241" t="s">
        <v>1286</v>
      </c>
      <c r="G2110" s="238"/>
      <c r="H2110" s="242">
        <v>55.036999999999999</v>
      </c>
      <c r="I2110" s="243"/>
      <c r="J2110" s="238"/>
      <c r="K2110" s="238"/>
      <c r="L2110" s="244"/>
      <c r="M2110" s="245"/>
      <c r="N2110" s="246"/>
      <c r="O2110" s="246"/>
      <c r="P2110" s="246"/>
      <c r="Q2110" s="246"/>
      <c r="R2110" s="246"/>
      <c r="S2110" s="246"/>
      <c r="T2110" s="247"/>
      <c r="U2110" s="13"/>
      <c r="V2110" s="13"/>
      <c r="W2110" s="13"/>
      <c r="X2110" s="13"/>
      <c r="Y2110" s="13"/>
      <c r="Z2110" s="13"/>
      <c r="AA2110" s="13"/>
      <c r="AB2110" s="13"/>
      <c r="AC2110" s="13"/>
      <c r="AD2110" s="13"/>
      <c r="AE2110" s="13"/>
      <c r="AT2110" s="248" t="s">
        <v>196</v>
      </c>
      <c r="AU2110" s="248" t="s">
        <v>86</v>
      </c>
      <c r="AV2110" s="13" t="s">
        <v>86</v>
      </c>
      <c r="AW2110" s="13" t="s">
        <v>32</v>
      </c>
      <c r="AX2110" s="13" t="s">
        <v>76</v>
      </c>
      <c r="AY2110" s="248" t="s">
        <v>116</v>
      </c>
    </row>
    <row r="2111" s="13" customFormat="1">
      <c r="A2111" s="13"/>
      <c r="B2111" s="237"/>
      <c r="C2111" s="238"/>
      <c r="D2111" s="239" t="s">
        <v>196</v>
      </c>
      <c r="E2111" s="240" t="s">
        <v>1</v>
      </c>
      <c r="F2111" s="241" t="s">
        <v>2748</v>
      </c>
      <c r="G2111" s="238"/>
      <c r="H2111" s="242">
        <v>-0.65000000000000002</v>
      </c>
      <c r="I2111" s="243"/>
      <c r="J2111" s="238"/>
      <c r="K2111" s="238"/>
      <c r="L2111" s="244"/>
      <c r="M2111" s="245"/>
      <c r="N2111" s="246"/>
      <c r="O2111" s="246"/>
      <c r="P2111" s="246"/>
      <c r="Q2111" s="246"/>
      <c r="R2111" s="246"/>
      <c r="S2111" s="246"/>
      <c r="T2111" s="247"/>
      <c r="U2111" s="13"/>
      <c r="V2111" s="13"/>
      <c r="W2111" s="13"/>
      <c r="X2111" s="13"/>
      <c r="Y2111" s="13"/>
      <c r="Z2111" s="13"/>
      <c r="AA2111" s="13"/>
      <c r="AB2111" s="13"/>
      <c r="AC2111" s="13"/>
      <c r="AD2111" s="13"/>
      <c r="AE2111" s="13"/>
      <c r="AT2111" s="248" t="s">
        <v>196</v>
      </c>
      <c r="AU2111" s="248" t="s">
        <v>86</v>
      </c>
      <c r="AV2111" s="13" t="s">
        <v>86</v>
      </c>
      <c r="AW2111" s="13" t="s">
        <v>32</v>
      </c>
      <c r="AX2111" s="13" t="s">
        <v>76</v>
      </c>
      <c r="AY2111" s="248" t="s">
        <v>116</v>
      </c>
    </row>
    <row r="2112" s="13" customFormat="1">
      <c r="A2112" s="13"/>
      <c r="B2112" s="237"/>
      <c r="C2112" s="238"/>
      <c r="D2112" s="239" t="s">
        <v>196</v>
      </c>
      <c r="E2112" s="240" t="s">
        <v>1</v>
      </c>
      <c r="F2112" s="241" t="s">
        <v>1287</v>
      </c>
      <c r="G2112" s="238"/>
      <c r="H2112" s="242">
        <v>6.7789999999999999</v>
      </c>
      <c r="I2112" s="243"/>
      <c r="J2112" s="238"/>
      <c r="K2112" s="238"/>
      <c r="L2112" s="244"/>
      <c r="M2112" s="245"/>
      <c r="N2112" s="246"/>
      <c r="O2112" s="246"/>
      <c r="P2112" s="246"/>
      <c r="Q2112" s="246"/>
      <c r="R2112" s="246"/>
      <c r="S2112" s="246"/>
      <c r="T2112" s="247"/>
      <c r="U2112" s="13"/>
      <c r="V2112" s="13"/>
      <c r="W2112" s="13"/>
      <c r="X2112" s="13"/>
      <c r="Y2112" s="13"/>
      <c r="Z2112" s="13"/>
      <c r="AA2112" s="13"/>
      <c r="AB2112" s="13"/>
      <c r="AC2112" s="13"/>
      <c r="AD2112" s="13"/>
      <c r="AE2112" s="13"/>
      <c r="AT2112" s="248" t="s">
        <v>196</v>
      </c>
      <c r="AU2112" s="248" t="s">
        <v>86</v>
      </c>
      <c r="AV2112" s="13" t="s">
        <v>86</v>
      </c>
      <c r="AW2112" s="13" t="s">
        <v>32</v>
      </c>
      <c r="AX2112" s="13" t="s">
        <v>76</v>
      </c>
      <c r="AY2112" s="248" t="s">
        <v>116</v>
      </c>
    </row>
    <row r="2113" s="13" customFormat="1">
      <c r="A2113" s="13"/>
      <c r="B2113" s="237"/>
      <c r="C2113" s="238"/>
      <c r="D2113" s="239" t="s">
        <v>196</v>
      </c>
      <c r="E2113" s="240" t="s">
        <v>1</v>
      </c>
      <c r="F2113" s="241" t="s">
        <v>1288</v>
      </c>
      <c r="G2113" s="238"/>
      <c r="H2113" s="242">
        <v>34.616</v>
      </c>
      <c r="I2113" s="243"/>
      <c r="J2113" s="238"/>
      <c r="K2113" s="238"/>
      <c r="L2113" s="244"/>
      <c r="M2113" s="245"/>
      <c r="N2113" s="246"/>
      <c r="O2113" s="246"/>
      <c r="P2113" s="246"/>
      <c r="Q2113" s="246"/>
      <c r="R2113" s="246"/>
      <c r="S2113" s="246"/>
      <c r="T2113" s="247"/>
      <c r="U2113" s="13"/>
      <c r="V2113" s="13"/>
      <c r="W2113" s="13"/>
      <c r="X2113" s="13"/>
      <c r="Y2113" s="13"/>
      <c r="Z2113" s="13"/>
      <c r="AA2113" s="13"/>
      <c r="AB2113" s="13"/>
      <c r="AC2113" s="13"/>
      <c r="AD2113" s="13"/>
      <c r="AE2113" s="13"/>
      <c r="AT2113" s="248" t="s">
        <v>196</v>
      </c>
      <c r="AU2113" s="248" t="s">
        <v>86</v>
      </c>
      <c r="AV2113" s="13" t="s">
        <v>86</v>
      </c>
      <c r="AW2113" s="13" t="s">
        <v>32</v>
      </c>
      <c r="AX2113" s="13" t="s">
        <v>76</v>
      </c>
      <c r="AY2113" s="248" t="s">
        <v>116</v>
      </c>
    </row>
    <row r="2114" s="15" customFormat="1">
      <c r="A2114" s="15"/>
      <c r="B2114" s="260"/>
      <c r="C2114" s="261"/>
      <c r="D2114" s="239" t="s">
        <v>196</v>
      </c>
      <c r="E2114" s="262" t="s">
        <v>1</v>
      </c>
      <c r="F2114" s="263" t="s">
        <v>507</v>
      </c>
      <c r="G2114" s="261"/>
      <c r="H2114" s="264">
        <v>291.16699999999997</v>
      </c>
      <c r="I2114" s="265"/>
      <c r="J2114" s="261"/>
      <c r="K2114" s="261"/>
      <c r="L2114" s="266"/>
      <c r="M2114" s="267"/>
      <c r="N2114" s="268"/>
      <c r="O2114" s="268"/>
      <c r="P2114" s="268"/>
      <c r="Q2114" s="268"/>
      <c r="R2114" s="268"/>
      <c r="S2114" s="268"/>
      <c r="T2114" s="269"/>
      <c r="U2114" s="15"/>
      <c r="V2114" s="15"/>
      <c r="W2114" s="15"/>
      <c r="X2114" s="15"/>
      <c r="Y2114" s="15"/>
      <c r="Z2114" s="15"/>
      <c r="AA2114" s="15"/>
      <c r="AB2114" s="15"/>
      <c r="AC2114" s="15"/>
      <c r="AD2114" s="15"/>
      <c r="AE2114" s="15"/>
      <c r="AT2114" s="270" t="s">
        <v>196</v>
      </c>
      <c r="AU2114" s="270" t="s">
        <v>86</v>
      </c>
      <c r="AV2114" s="15" t="s">
        <v>119</v>
      </c>
      <c r="AW2114" s="15" t="s">
        <v>32</v>
      </c>
      <c r="AX2114" s="15" t="s">
        <v>76</v>
      </c>
      <c r="AY2114" s="270" t="s">
        <v>116</v>
      </c>
    </row>
    <row r="2115" s="13" customFormat="1">
      <c r="A2115" s="13"/>
      <c r="B2115" s="237"/>
      <c r="C2115" s="238"/>
      <c r="D2115" s="239" t="s">
        <v>196</v>
      </c>
      <c r="E2115" s="240" t="s">
        <v>1</v>
      </c>
      <c r="F2115" s="241" t="s">
        <v>2749</v>
      </c>
      <c r="G2115" s="238"/>
      <c r="H2115" s="242">
        <v>456.99000000000001</v>
      </c>
      <c r="I2115" s="243"/>
      <c r="J2115" s="238"/>
      <c r="K2115" s="238"/>
      <c r="L2115" s="244"/>
      <c r="M2115" s="245"/>
      <c r="N2115" s="246"/>
      <c r="O2115" s="246"/>
      <c r="P2115" s="246"/>
      <c r="Q2115" s="246"/>
      <c r="R2115" s="246"/>
      <c r="S2115" s="246"/>
      <c r="T2115" s="247"/>
      <c r="U2115" s="13"/>
      <c r="V2115" s="13"/>
      <c r="W2115" s="13"/>
      <c r="X2115" s="13"/>
      <c r="Y2115" s="13"/>
      <c r="Z2115" s="13"/>
      <c r="AA2115" s="13"/>
      <c r="AB2115" s="13"/>
      <c r="AC2115" s="13"/>
      <c r="AD2115" s="13"/>
      <c r="AE2115" s="13"/>
      <c r="AT2115" s="248" t="s">
        <v>196</v>
      </c>
      <c r="AU2115" s="248" t="s">
        <v>86</v>
      </c>
      <c r="AV2115" s="13" t="s">
        <v>86</v>
      </c>
      <c r="AW2115" s="13" t="s">
        <v>32</v>
      </c>
      <c r="AX2115" s="13" t="s">
        <v>76</v>
      </c>
      <c r="AY2115" s="248" t="s">
        <v>116</v>
      </c>
    </row>
    <row r="2116" s="14" customFormat="1">
      <c r="A2116" s="14"/>
      <c r="B2116" s="249"/>
      <c r="C2116" s="250"/>
      <c r="D2116" s="239" t="s">
        <v>196</v>
      </c>
      <c r="E2116" s="251" t="s">
        <v>1</v>
      </c>
      <c r="F2116" s="252" t="s">
        <v>201</v>
      </c>
      <c r="G2116" s="250"/>
      <c r="H2116" s="253">
        <v>2264.2820000000002</v>
      </c>
      <c r="I2116" s="254"/>
      <c r="J2116" s="250"/>
      <c r="K2116" s="250"/>
      <c r="L2116" s="255"/>
      <c r="M2116" s="256"/>
      <c r="N2116" s="257"/>
      <c r="O2116" s="257"/>
      <c r="P2116" s="257"/>
      <c r="Q2116" s="257"/>
      <c r="R2116" s="257"/>
      <c r="S2116" s="257"/>
      <c r="T2116" s="258"/>
      <c r="U2116" s="14"/>
      <c r="V2116" s="14"/>
      <c r="W2116" s="14"/>
      <c r="X2116" s="14"/>
      <c r="Y2116" s="14"/>
      <c r="Z2116" s="14"/>
      <c r="AA2116" s="14"/>
      <c r="AB2116" s="14"/>
      <c r="AC2116" s="14"/>
      <c r="AD2116" s="14"/>
      <c r="AE2116" s="14"/>
      <c r="AT2116" s="259" t="s">
        <v>196</v>
      </c>
      <c r="AU2116" s="259" t="s">
        <v>86</v>
      </c>
      <c r="AV2116" s="14" t="s">
        <v>126</v>
      </c>
      <c r="AW2116" s="14" t="s">
        <v>32</v>
      </c>
      <c r="AX2116" s="14" t="s">
        <v>81</v>
      </c>
      <c r="AY2116" s="259" t="s">
        <v>116</v>
      </c>
    </row>
    <row r="2117" s="2" customFormat="1" ht="24.15" customHeight="1">
      <c r="A2117" s="38"/>
      <c r="B2117" s="39"/>
      <c r="C2117" s="216" t="s">
        <v>2750</v>
      </c>
      <c r="D2117" s="216" t="s">
        <v>120</v>
      </c>
      <c r="E2117" s="217" t="s">
        <v>2751</v>
      </c>
      <c r="F2117" s="218" t="s">
        <v>2752</v>
      </c>
      <c r="G2117" s="219" t="s">
        <v>262</v>
      </c>
      <c r="H2117" s="220">
        <v>2571.047</v>
      </c>
      <c r="I2117" s="221"/>
      <c r="J2117" s="222">
        <f>ROUND(I2117*H2117,2)</f>
        <v>0</v>
      </c>
      <c r="K2117" s="223"/>
      <c r="L2117" s="44"/>
      <c r="M2117" s="224" t="s">
        <v>1</v>
      </c>
      <c r="N2117" s="225" t="s">
        <v>41</v>
      </c>
      <c r="O2117" s="91"/>
      <c r="P2117" s="226">
        <f>O2117*H2117</f>
        <v>0</v>
      </c>
      <c r="Q2117" s="226">
        <v>0.00025999999999999998</v>
      </c>
      <c r="R2117" s="226">
        <f>Q2117*H2117</f>
        <v>0.66847221999999995</v>
      </c>
      <c r="S2117" s="226">
        <v>0</v>
      </c>
      <c r="T2117" s="227">
        <f>S2117*H2117</f>
        <v>0</v>
      </c>
      <c r="U2117" s="38"/>
      <c r="V2117" s="38"/>
      <c r="W2117" s="38"/>
      <c r="X2117" s="38"/>
      <c r="Y2117" s="38"/>
      <c r="Z2117" s="38"/>
      <c r="AA2117" s="38"/>
      <c r="AB2117" s="38"/>
      <c r="AC2117" s="38"/>
      <c r="AD2117" s="38"/>
      <c r="AE2117" s="38"/>
      <c r="AR2117" s="228" t="s">
        <v>379</v>
      </c>
      <c r="AT2117" s="228" t="s">
        <v>120</v>
      </c>
      <c r="AU2117" s="228" t="s">
        <v>86</v>
      </c>
      <c r="AY2117" s="17" t="s">
        <v>116</v>
      </c>
      <c r="BE2117" s="229">
        <f>IF(N2117="základní",J2117,0)</f>
        <v>0</v>
      </c>
      <c r="BF2117" s="229">
        <f>IF(N2117="snížená",J2117,0)</f>
        <v>0</v>
      </c>
      <c r="BG2117" s="229">
        <f>IF(N2117="zákl. přenesená",J2117,0)</f>
        <v>0</v>
      </c>
      <c r="BH2117" s="229">
        <f>IF(N2117="sníž. přenesená",J2117,0)</f>
        <v>0</v>
      </c>
      <c r="BI2117" s="229">
        <f>IF(N2117="nulová",J2117,0)</f>
        <v>0</v>
      </c>
      <c r="BJ2117" s="17" t="s">
        <v>81</v>
      </c>
      <c r="BK2117" s="229">
        <f>ROUND(I2117*H2117,2)</f>
        <v>0</v>
      </c>
      <c r="BL2117" s="17" t="s">
        <v>379</v>
      </c>
      <c r="BM2117" s="228" t="s">
        <v>2753</v>
      </c>
    </row>
    <row r="2118" s="13" customFormat="1">
      <c r="A2118" s="13"/>
      <c r="B2118" s="237"/>
      <c r="C2118" s="238"/>
      <c r="D2118" s="239" t="s">
        <v>196</v>
      </c>
      <c r="E2118" s="240" t="s">
        <v>1</v>
      </c>
      <c r="F2118" s="241" t="s">
        <v>2754</v>
      </c>
      <c r="G2118" s="238"/>
      <c r="H2118" s="242">
        <v>2264.2820000000002</v>
      </c>
      <c r="I2118" s="243"/>
      <c r="J2118" s="238"/>
      <c r="K2118" s="238"/>
      <c r="L2118" s="244"/>
      <c r="M2118" s="245"/>
      <c r="N2118" s="246"/>
      <c r="O2118" s="246"/>
      <c r="P2118" s="246"/>
      <c r="Q2118" s="246"/>
      <c r="R2118" s="246"/>
      <c r="S2118" s="246"/>
      <c r="T2118" s="247"/>
      <c r="U2118" s="13"/>
      <c r="V2118" s="13"/>
      <c r="W2118" s="13"/>
      <c r="X2118" s="13"/>
      <c r="Y2118" s="13"/>
      <c r="Z2118" s="13"/>
      <c r="AA2118" s="13"/>
      <c r="AB2118" s="13"/>
      <c r="AC2118" s="13"/>
      <c r="AD2118" s="13"/>
      <c r="AE2118" s="13"/>
      <c r="AT2118" s="248" t="s">
        <v>196</v>
      </c>
      <c r="AU2118" s="248" t="s">
        <v>86</v>
      </c>
      <c r="AV2118" s="13" t="s">
        <v>86</v>
      </c>
      <c r="AW2118" s="13" t="s">
        <v>32</v>
      </c>
      <c r="AX2118" s="13" t="s">
        <v>76</v>
      </c>
      <c r="AY2118" s="248" t="s">
        <v>116</v>
      </c>
    </row>
    <row r="2119" s="13" customFormat="1">
      <c r="A2119" s="13"/>
      <c r="B2119" s="237"/>
      <c r="C2119" s="238"/>
      <c r="D2119" s="239" t="s">
        <v>196</v>
      </c>
      <c r="E2119" s="240" t="s">
        <v>1</v>
      </c>
      <c r="F2119" s="241" t="s">
        <v>2755</v>
      </c>
      <c r="G2119" s="238"/>
      <c r="H2119" s="242">
        <v>306.76499999999999</v>
      </c>
      <c r="I2119" s="243"/>
      <c r="J2119" s="238"/>
      <c r="K2119" s="238"/>
      <c r="L2119" s="244"/>
      <c r="M2119" s="245"/>
      <c r="N2119" s="246"/>
      <c r="O2119" s="246"/>
      <c r="P2119" s="246"/>
      <c r="Q2119" s="246"/>
      <c r="R2119" s="246"/>
      <c r="S2119" s="246"/>
      <c r="T2119" s="247"/>
      <c r="U2119" s="13"/>
      <c r="V2119" s="13"/>
      <c r="W2119" s="13"/>
      <c r="X2119" s="13"/>
      <c r="Y2119" s="13"/>
      <c r="Z2119" s="13"/>
      <c r="AA2119" s="13"/>
      <c r="AB2119" s="13"/>
      <c r="AC2119" s="13"/>
      <c r="AD2119" s="13"/>
      <c r="AE2119" s="13"/>
      <c r="AT2119" s="248" t="s">
        <v>196</v>
      </c>
      <c r="AU2119" s="248" t="s">
        <v>86</v>
      </c>
      <c r="AV2119" s="13" t="s">
        <v>86</v>
      </c>
      <c r="AW2119" s="13" t="s">
        <v>32</v>
      </c>
      <c r="AX2119" s="13" t="s">
        <v>76</v>
      </c>
      <c r="AY2119" s="248" t="s">
        <v>116</v>
      </c>
    </row>
    <row r="2120" s="14" customFormat="1">
      <c r="A2120" s="14"/>
      <c r="B2120" s="249"/>
      <c r="C2120" s="250"/>
      <c r="D2120" s="239" t="s">
        <v>196</v>
      </c>
      <c r="E2120" s="251" t="s">
        <v>1</v>
      </c>
      <c r="F2120" s="252" t="s">
        <v>201</v>
      </c>
      <c r="G2120" s="250"/>
      <c r="H2120" s="253">
        <v>2571.047</v>
      </c>
      <c r="I2120" s="254"/>
      <c r="J2120" s="250"/>
      <c r="K2120" s="250"/>
      <c r="L2120" s="255"/>
      <c r="M2120" s="256"/>
      <c r="N2120" s="257"/>
      <c r="O2120" s="257"/>
      <c r="P2120" s="257"/>
      <c r="Q2120" s="257"/>
      <c r="R2120" s="257"/>
      <c r="S2120" s="257"/>
      <c r="T2120" s="258"/>
      <c r="U2120" s="14"/>
      <c r="V2120" s="14"/>
      <c r="W2120" s="14"/>
      <c r="X2120" s="14"/>
      <c r="Y2120" s="14"/>
      <c r="Z2120" s="14"/>
      <c r="AA2120" s="14"/>
      <c r="AB2120" s="14"/>
      <c r="AC2120" s="14"/>
      <c r="AD2120" s="14"/>
      <c r="AE2120" s="14"/>
      <c r="AT2120" s="259" t="s">
        <v>196</v>
      </c>
      <c r="AU2120" s="259" t="s">
        <v>86</v>
      </c>
      <c r="AV2120" s="14" t="s">
        <v>126</v>
      </c>
      <c r="AW2120" s="14" t="s">
        <v>32</v>
      </c>
      <c r="AX2120" s="14" t="s">
        <v>81</v>
      </c>
      <c r="AY2120" s="259" t="s">
        <v>116</v>
      </c>
    </row>
    <row r="2121" s="12" customFormat="1" ht="25.92" customHeight="1">
      <c r="A2121" s="12"/>
      <c r="B2121" s="200"/>
      <c r="C2121" s="201"/>
      <c r="D2121" s="202" t="s">
        <v>75</v>
      </c>
      <c r="E2121" s="203" t="s">
        <v>1304</v>
      </c>
      <c r="F2121" s="203" t="s">
        <v>2756</v>
      </c>
      <c r="G2121" s="201"/>
      <c r="H2121" s="201"/>
      <c r="I2121" s="204"/>
      <c r="J2121" s="205">
        <f>BK2121</f>
        <v>0</v>
      </c>
      <c r="K2121" s="201"/>
      <c r="L2121" s="206"/>
      <c r="M2121" s="207"/>
      <c r="N2121" s="208"/>
      <c r="O2121" s="208"/>
      <c r="P2121" s="209">
        <f>P2122</f>
        <v>0</v>
      </c>
      <c r="Q2121" s="208"/>
      <c r="R2121" s="209">
        <f>R2122</f>
        <v>0</v>
      </c>
      <c r="S2121" s="208"/>
      <c r="T2121" s="210">
        <f>T2122</f>
        <v>0</v>
      </c>
      <c r="U2121" s="12"/>
      <c r="V2121" s="12"/>
      <c r="W2121" s="12"/>
      <c r="X2121" s="12"/>
      <c r="Y2121" s="12"/>
      <c r="Z2121" s="12"/>
      <c r="AA2121" s="12"/>
      <c r="AB2121" s="12"/>
      <c r="AC2121" s="12"/>
      <c r="AD2121" s="12"/>
      <c r="AE2121" s="12"/>
      <c r="AR2121" s="211" t="s">
        <v>119</v>
      </c>
      <c r="AT2121" s="212" t="s">
        <v>75</v>
      </c>
      <c r="AU2121" s="212" t="s">
        <v>76</v>
      </c>
      <c r="AY2121" s="211" t="s">
        <v>116</v>
      </c>
      <c r="BK2121" s="213">
        <f>BK2122</f>
        <v>0</v>
      </c>
    </row>
    <row r="2122" s="12" customFormat="1" ht="22.8" customHeight="1">
      <c r="A2122" s="12"/>
      <c r="B2122" s="200"/>
      <c r="C2122" s="201"/>
      <c r="D2122" s="202" t="s">
        <v>75</v>
      </c>
      <c r="E2122" s="214" t="s">
        <v>2757</v>
      </c>
      <c r="F2122" s="214" t="s">
        <v>2758</v>
      </c>
      <c r="G2122" s="201"/>
      <c r="H2122" s="201"/>
      <c r="I2122" s="204"/>
      <c r="J2122" s="215">
        <f>BK2122</f>
        <v>0</v>
      </c>
      <c r="K2122" s="201"/>
      <c r="L2122" s="206"/>
      <c r="M2122" s="207"/>
      <c r="N2122" s="208"/>
      <c r="O2122" s="208"/>
      <c r="P2122" s="209">
        <f>P2123</f>
        <v>0</v>
      </c>
      <c r="Q2122" s="208"/>
      <c r="R2122" s="209">
        <f>R2123</f>
        <v>0</v>
      </c>
      <c r="S2122" s="208"/>
      <c r="T2122" s="210">
        <f>T2123</f>
        <v>0</v>
      </c>
      <c r="U2122" s="12"/>
      <c r="V2122" s="12"/>
      <c r="W2122" s="12"/>
      <c r="X2122" s="12"/>
      <c r="Y2122" s="12"/>
      <c r="Z2122" s="12"/>
      <c r="AA2122" s="12"/>
      <c r="AB2122" s="12"/>
      <c r="AC2122" s="12"/>
      <c r="AD2122" s="12"/>
      <c r="AE2122" s="12"/>
      <c r="AR2122" s="211" t="s">
        <v>119</v>
      </c>
      <c r="AT2122" s="212" t="s">
        <v>75</v>
      </c>
      <c r="AU2122" s="212" t="s">
        <v>81</v>
      </c>
      <c r="AY2122" s="211" t="s">
        <v>116</v>
      </c>
      <c r="BK2122" s="213">
        <f>BK2123</f>
        <v>0</v>
      </c>
    </row>
    <row r="2123" s="2" customFormat="1" ht="62.7" customHeight="1">
      <c r="A2123" s="38"/>
      <c r="B2123" s="39"/>
      <c r="C2123" s="216" t="s">
        <v>2759</v>
      </c>
      <c r="D2123" s="216" t="s">
        <v>120</v>
      </c>
      <c r="E2123" s="217" t="s">
        <v>2760</v>
      </c>
      <c r="F2123" s="218" t="s">
        <v>2761</v>
      </c>
      <c r="G2123" s="219" t="s">
        <v>123</v>
      </c>
      <c r="H2123" s="220">
        <v>1</v>
      </c>
      <c r="I2123" s="221"/>
      <c r="J2123" s="222">
        <f>ROUND(I2123*H2123,2)</f>
        <v>0</v>
      </c>
      <c r="K2123" s="223"/>
      <c r="L2123" s="44"/>
      <c r="M2123" s="230" t="s">
        <v>1</v>
      </c>
      <c r="N2123" s="231" t="s">
        <v>41</v>
      </c>
      <c r="O2123" s="232"/>
      <c r="P2123" s="233">
        <f>O2123*H2123</f>
        <v>0</v>
      </c>
      <c r="Q2123" s="233">
        <v>0</v>
      </c>
      <c r="R2123" s="233">
        <f>Q2123*H2123</f>
        <v>0</v>
      </c>
      <c r="S2123" s="233">
        <v>0</v>
      </c>
      <c r="T2123" s="234">
        <f>S2123*H2123</f>
        <v>0</v>
      </c>
      <c r="U2123" s="38"/>
      <c r="V2123" s="38"/>
      <c r="W2123" s="38"/>
      <c r="X2123" s="38"/>
      <c r="Y2123" s="38"/>
      <c r="Z2123" s="38"/>
      <c r="AA2123" s="38"/>
      <c r="AB2123" s="38"/>
      <c r="AC2123" s="38"/>
      <c r="AD2123" s="38"/>
      <c r="AE2123" s="38"/>
      <c r="AR2123" s="228" t="s">
        <v>785</v>
      </c>
      <c r="AT2123" s="228" t="s">
        <v>120</v>
      </c>
      <c r="AU2123" s="228" t="s">
        <v>86</v>
      </c>
      <c r="AY2123" s="17" t="s">
        <v>116</v>
      </c>
      <c r="BE2123" s="229">
        <f>IF(N2123="základní",J2123,0)</f>
        <v>0</v>
      </c>
      <c r="BF2123" s="229">
        <f>IF(N2123="snížená",J2123,0)</f>
        <v>0</v>
      </c>
      <c r="BG2123" s="229">
        <f>IF(N2123="zákl. přenesená",J2123,0)</f>
        <v>0</v>
      </c>
      <c r="BH2123" s="229">
        <f>IF(N2123="sníž. přenesená",J2123,0)</f>
        <v>0</v>
      </c>
      <c r="BI2123" s="229">
        <f>IF(N2123="nulová",J2123,0)</f>
        <v>0</v>
      </c>
      <c r="BJ2123" s="17" t="s">
        <v>81</v>
      </c>
      <c r="BK2123" s="229">
        <f>ROUND(I2123*H2123,2)</f>
        <v>0</v>
      </c>
      <c r="BL2123" s="17" t="s">
        <v>785</v>
      </c>
      <c r="BM2123" s="228" t="s">
        <v>2762</v>
      </c>
    </row>
    <row r="2124" s="2" customFormat="1" ht="6.96" customHeight="1">
      <c r="A2124" s="38"/>
      <c r="B2124" s="66"/>
      <c r="C2124" s="67"/>
      <c r="D2124" s="67"/>
      <c r="E2124" s="67"/>
      <c r="F2124" s="67"/>
      <c r="G2124" s="67"/>
      <c r="H2124" s="67"/>
      <c r="I2124" s="67"/>
      <c r="J2124" s="67"/>
      <c r="K2124" s="67"/>
      <c r="L2124" s="44"/>
      <c r="M2124" s="38"/>
      <c r="O2124" s="38"/>
      <c r="P2124" s="38"/>
      <c r="Q2124" s="38"/>
      <c r="R2124" s="38"/>
      <c r="S2124" s="38"/>
      <c r="T2124" s="38"/>
      <c r="U2124" s="38"/>
      <c r="V2124" s="38"/>
      <c r="W2124" s="38"/>
      <c r="X2124" s="38"/>
      <c r="Y2124" s="38"/>
      <c r="Z2124" s="38"/>
      <c r="AA2124" s="38"/>
      <c r="AB2124" s="38"/>
      <c r="AC2124" s="38"/>
      <c r="AD2124" s="38"/>
      <c r="AE2124" s="38"/>
    </row>
  </sheetData>
  <sheetProtection sheet="1" autoFilter="0" formatColumns="0" formatRows="0" objects="1" scenarios="1" spinCount="100000" saltValue="wxWLQFXeQT/kXRoE2tS7grafiQOQoDcjOqns2Jp10OmzZXIWlt7vH1ouZdSY4j54ZTox64H0OVnMQsKu3Fkcrw==" hashValue="NE7HBAmqRy2fzlhzkO9OA6JnaM29BXNdrpnlKtJSR3i999BXG+VClZ1cKsaA/eE/ypilyVeqMMw/zE1pMqhV4g==" algorithmName="SHA-512" password="CC35"/>
  <autoFilter ref="C146:K2123"/>
  <mergeCells count="9">
    <mergeCell ref="E7:H7"/>
    <mergeCell ref="E9:H9"/>
    <mergeCell ref="E18:H18"/>
    <mergeCell ref="E27:H27"/>
    <mergeCell ref="E85:H85"/>
    <mergeCell ref="E87:H87"/>
    <mergeCell ref="E137:H137"/>
    <mergeCell ref="E139:H13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20"/>
      <c r="AT3" s="17" t="s">
        <v>86</v>
      </c>
    </row>
    <row r="4" s="1" customFormat="1" ht="24.96" customHeight="1">
      <c r="B4" s="20"/>
      <c r="D4" s="137" t="s">
        <v>89</v>
      </c>
      <c r="L4" s="20"/>
      <c r="M4" s="138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9" t="s">
        <v>16</v>
      </c>
      <c r="L6" s="20"/>
    </row>
    <row r="7" s="1" customFormat="1" ht="16.5" customHeight="1">
      <c r="B7" s="20"/>
      <c r="E7" s="235" t="str">
        <f>'Rekapitulace stavby'!K6</f>
        <v>PŘÍSTAVBA KOMUNITNÍHO CENTRA LUKÁŠ, Trávníčkova 1746,Praha 5</v>
      </c>
      <c r="F7" s="139"/>
      <c r="G7" s="139"/>
      <c r="H7" s="139"/>
      <c r="L7" s="20"/>
    </row>
    <row r="8" s="2" customFormat="1" ht="12" customHeight="1">
      <c r="A8" s="38"/>
      <c r="B8" s="44"/>
      <c r="C8" s="38"/>
      <c r="D8" s="139" t="s">
        <v>156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0" t="s">
        <v>2763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9" t="s">
        <v>18</v>
      </c>
      <c r="E11" s="38"/>
      <c r="F11" s="141" t="s">
        <v>1</v>
      </c>
      <c r="G11" s="38"/>
      <c r="H11" s="38"/>
      <c r="I11" s="139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9" t="s">
        <v>20</v>
      </c>
      <c r="E12" s="38"/>
      <c r="F12" s="141" t="s">
        <v>21</v>
      </c>
      <c r="G12" s="38"/>
      <c r="H12" s="38"/>
      <c r="I12" s="139" t="s">
        <v>22</v>
      </c>
      <c r="J12" s="142" t="str">
        <f>'Rekapitulace stavby'!AN8</f>
        <v>11. 9. 2020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9" t="s">
        <v>24</v>
      </c>
      <c r="E14" s="38"/>
      <c r="F14" s="38"/>
      <c r="G14" s="38"/>
      <c r="H14" s="38"/>
      <c r="I14" s="139" t="s">
        <v>25</v>
      </c>
      <c r="J14" s="141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26</v>
      </c>
      <c r="F15" s="38"/>
      <c r="G15" s="38"/>
      <c r="H15" s="38"/>
      <c r="I15" s="139" t="s">
        <v>27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9" t="s">
        <v>28</v>
      </c>
      <c r="E17" s="38"/>
      <c r="F17" s="38"/>
      <c r="G17" s="38"/>
      <c r="H17" s="38"/>
      <c r="I17" s="139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39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9" t="s">
        <v>30</v>
      </c>
      <c r="E20" s="38"/>
      <c r="F20" s="38"/>
      <c r="G20" s="38"/>
      <c r="H20" s="38"/>
      <c r="I20" s="139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39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9" t="s">
        <v>33</v>
      </c>
      <c r="E23" s="38"/>
      <c r="F23" s="38"/>
      <c r="G23" s="38"/>
      <c r="H23" s="38"/>
      <c r="I23" s="139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39" t="s">
        <v>27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9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7"/>
      <c r="E29" s="147"/>
      <c r="F29" s="147"/>
      <c r="G29" s="147"/>
      <c r="H29" s="147"/>
      <c r="I29" s="147"/>
      <c r="J29" s="147"/>
      <c r="K29" s="147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8" t="s">
        <v>36</v>
      </c>
      <c r="E30" s="38"/>
      <c r="F30" s="38"/>
      <c r="G30" s="38"/>
      <c r="H30" s="38"/>
      <c r="I30" s="38"/>
      <c r="J30" s="149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7"/>
      <c r="E31" s="147"/>
      <c r="F31" s="147"/>
      <c r="G31" s="147"/>
      <c r="H31" s="147"/>
      <c r="I31" s="147"/>
      <c r="J31" s="147"/>
      <c r="K31" s="147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0" t="s">
        <v>38</v>
      </c>
      <c r="G32" s="38"/>
      <c r="H32" s="38"/>
      <c r="I32" s="150" t="s">
        <v>37</v>
      </c>
      <c r="J32" s="150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1" t="s">
        <v>40</v>
      </c>
      <c r="E33" s="139" t="s">
        <v>41</v>
      </c>
      <c r="F33" s="152">
        <f>ROUND((SUM(BE125:BE226)),  2)</f>
        <v>0</v>
      </c>
      <c r="G33" s="38"/>
      <c r="H33" s="38"/>
      <c r="I33" s="153">
        <v>0.20999999999999999</v>
      </c>
      <c r="J33" s="152">
        <f>ROUND(((SUM(BE125:BE226))*I33),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9" t="s">
        <v>42</v>
      </c>
      <c r="F34" s="152">
        <f>ROUND((SUM(BF125:BF226)),  2)</f>
        <v>0</v>
      </c>
      <c r="G34" s="38"/>
      <c r="H34" s="38"/>
      <c r="I34" s="153">
        <v>0.14999999999999999</v>
      </c>
      <c r="J34" s="152">
        <f>ROUND(((SUM(BF125:BF226))*I34),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9" t="s">
        <v>43</v>
      </c>
      <c r="F35" s="152">
        <f>ROUND((SUM(BG125:BG226)),  2)</f>
        <v>0</v>
      </c>
      <c r="G35" s="38"/>
      <c r="H35" s="38"/>
      <c r="I35" s="153">
        <v>0.20999999999999999</v>
      </c>
      <c r="J35" s="152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9" t="s">
        <v>44</v>
      </c>
      <c r="F36" s="152">
        <f>ROUND((SUM(BH125:BH226)),  2)</f>
        <v>0</v>
      </c>
      <c r="G36" s="38"/>
      <c r="H36" s="38"/>
      <c r="I36" s="153">
        <v>0.14999999999999999</v>
      </c>
      <c r="J36" s="152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9" t="s">
        <v>45</v>
      </c>
      <c r="F37" s="152">
        <f>ROUND((SUM(BI125:BI226)),  2)</f>
        <v>0</v>
      </c>
      <c r="G37" s="38"/>
      <c r="H37" s="38"/>
      <c r="I37" s="153">
        <v>0</v>
      </c>
      <c r="J37" s="152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4"/>
      <c r="D39" s="155" t="s">
        <v>46</v>
      </c>
      <c r="E39" s="156"/>
      <c r="F39" s="156"/>
      <c r="G39" s="157" t="s">
        <v>47</v>
      </c>
      <c r="H39" s="158" t="s">
        <v>48</v>
      </c>
      <c r="I39" s="156"/>
      <c r="J39" s="159">
        <f>SUM(J30:J37)</f>
        <v>0</v>
      </c>
      <c r="K39" s="160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1" t="s">
        <v>49</v>
      </c>
      <c r="E50" s="162"/>
      <c r="F50" s="162"/>
      <c r="G50" s="161" t="s">
        <v>50</v>
      </c>
      <c r="H50" s="162"/>
      <c r="I50" s="162"/>
      <c r="J50" s="162"/>
      <c r="K50" s="162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3" t="s">
        <v>51</v>
      </c>
      <c r="E61" s="164"/>
      <c r="F61" s="165" t="s">
        <v>52</v>
      </c>
      <c r="G61" s="163" t="s">
        <v>51</v>
      </c>
      <c r="H61" s="164"/>
      <c r="I61" s="164"/>
      <c r="J61" s="166" t="s">
        <v>52</v>
      </c>
      <c r="K61" s="164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1" t="s">
        <v>53</v>
      </c>
      <c r="E65" s="167"/>
      <c r="F65" s="167"/>
      <c r="G65" s="161" t="s">
        <v>54</v>
      </c>
      <c r="H65" s="167"/>
      <c r="I65" s="167"/>
      <c r="J65" s="167"/>
      <c r="K65" s="167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3" t="s">
        <v>51</v>
      </c>
      <c r="E76" s="164"/>
      <c r="F76" s="165" t="s">
        <v>52</v>
      </c>
      <c r="G76" s="163" t="s">
        <v>51</v>
      </c>
      <c r="H76" s="164"/>
      <c r="I76" s="164"/>
      <c r="J76" s="166" t="s">
        <v>52</v>
      </c>
      <c r="K76" s="164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236" t="str">
        <f>E7</f>
        <v>PŘÍSTAVBA KOMUNITNÍHO CENTRA LUKÁŠ, Trávníčkova 1746,Praha 5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156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Venkovní úpravy - Venkovní úpravy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Trávníčkova 1746, Praha 5</v>
      </c>
      <c r="G89" s="40"/>
      <c r="H89" s="40"/>
      <c r="I89" s="32" t="s">
        <v>22</v>
      </c>
      <c r="J89" s="79" t="str">
        <f>IF(J12="","",J12)</f>
        <v>11. 9. 2020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24</v>
      </c>
      <c r="D91" s="40"/>
      <c r="E91" s="40"/>
      <c r="F91" s="27" t="str">
        <f>E15</f>
        <v>Městská část Praha 13,Sluneční nám.2580/13,Praha 5</v>
      </c>
      <c r="G91" s="40"/>
      <c r="H91" s="40"/>
      <c r="I91" s="32" t="s">
        <v>30</v>
      </c>
      <c r="J91" s="36" t="str">
        <f>E21</f>
        <v>IPROS s.r.o. Tyršova 2076,256 01 Benešov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2" t="s">
        <v>91</v>
      </c>
      <c r="D94" s="173"/>
      <c r="E94" s="173"/>
      <c r="F94" s="173"/>
      <c r="G94" s="173"/>
      <c r="H94" s="173"/>
      <c r="I94" s="173"/>
      <c r="J94" s="174" t="s">
        <v>92</v>
      </c>
      <c r="K94" s="173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5" t="s">
        <v>93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94</v>
      </c>
    </row>
    <row r="97" s="9" customFormat="1" ht="24.96" customHeight="1">
      <c r="A97" s="9"/>
      <c r="B97" s="176"/>
      <c r="C97" s="177"/>
      <c r="D97" s="178" t="s">
        <v>158</v>
      </c>
      <c r="E97" s="179"/>
      <c r="F97" s="179"/>
      <c r="G97" s="179"/>
      <c r="H97" s="179"/>
      <c r="I97" s="179"/>
      <c r="J97" s="180">
        <f>J126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159</v>
      </c>
      <c r="E98" s="185"/>
      <c r="F98" s="185"/>
      <c r="G98" s="185"/>
      <c r="H98" s="185"/>
      <c r="I98" s="185"/>
      <c r="J98" s="186">
        <f>J127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160</v>
      </c>
      <c r="E99" s="185"/>
      <c r="F99" s="185"/>
      <c r="G99" s="185"/>
      <c r="H99" s="185"/>
      <c r="I99" s="185"/>
      <c r="J99" s="186">
        <f>J158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161</v>
      </c>
      <c r="E100" s="185"/>
      <c r="F100" s="185"/>
      <c r="G100" s="185"/>
      <c r="H100" s="185"/>
      <c r="I100" s="185"/>
      <c r="J100" s="186">
        <f>J162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2764</v>
      </c>
      <c r="E101" s="185"/>
      <c r="F101" s="185"/>
      <c r="G101" s="185"/>
      <c r="H101" s="185"/>
      <c r="I101" s="185"/>
      <c r="J101" s="186">
        <f>J169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163</v>
      </c>
      <c r="E102" s="185"/>
      <c r="F102" s="185"/>
      <c r="G102" s="185"/>
      <c r="H102" s="185"/>
      <c r="I102" s="185"/>
      <c r="J102" s="186">
        <f>J180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164</v>
      </c>
      <c r="E103" s="185"/>
      <c r="F103" s="185"/>
      <c r="G103" s="185"/>
      <c r="H103" s="185"/>
      <c r="I103" s="185"/>
      <c r="J103" s="186">
        <f>J185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2"/>
      <c r="C104" s="183"/>
      <c r="D104" s="184" t="s">
        <v>165</v>
      </c>
      <c r="E104" s="185"/>
      <c r="F104" s="185"/>
      <c r="G104" s="185"/>
      <c r="H104" s="185"/>
      <c r="I104" s="185"/>
      <c r="J104" s="186">
        <f>J218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2"/>
      <c r="C105" s="183"/>
      <c r="D105" s="184" t="s">
        <v>166</v>
      </c>
      <c r="E105" s="185"/>
      <c r="F105" s="185"/>
      <c r="G105" s="185"/>
      <c r="H105" s="185"/>
      <c r="I105" s="185"/>
      <c r="J105" s="186">
        <f>J225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100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236" t="str">
        <f>E7</f>
        <v>PŘÍSTAVBA KOMUNITNÍHO CENTRA LUKÁŠ, Trávníčkova 1746,Praha 5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156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Venkovní úpravy - Venkovní úpravy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>Trávníčkova 1746, Praha 5</v>
      </c>
      <c r="G119" s="40"/>
      <c r="H119" s="40"/>
      <c r="I119" s="32" t="s">
        <v>22</v>
      </c>
      <c r="J119" s="79" t="str">
        <f>IF(J12="","",J12)</f>
        <v>11. 9. 2020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40.05" customHeight="1">
      <c r="A121" s="38"/>
      <c r="B121" s="39"/>
      <c r="C121" s="32" t="s">
        <v>24</v>
      </c>
      <c r="D121" s="40"/>
      <c r="E121" s="40"/>
      <c r="F121" s="27" t="str">
        <f>E15</f>
        <v>Městská část Praha 13,Sluneční nám.2580/13,Praha 5</v>
      </c>
      <c r="G121" s="40"/>
      <c r="H121" s="40"/>
      <c r="I121" s="32" t="s">
        <v>30</v>
      </c>
      <c r="J121" s="36" t="str">
        <f>E21</f>
        <v>IPROS s.r.o. Tyršova 2076,256 01 Benešov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IF(E18="","",E18)</f>
        <v>Vyplň údaj</v>
      </c>
      <c r="G122" s="40"/>
      <c r="H122" s="40"/>
      <c r="I122" s="32" t="s">
        <v>33</v>
      </c>
      <c r="J122" s="36" t="str">
        <f>E24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88"/>
      <c r="B124" s="189"/>
      <c r="C124" s="190" t="s">
        <v>101</v>
      </c>
      <c r="D124" s="191" t="s">
        <v>61</v>
      </c>
      <c r="E124" s="191" t="s">
        <v>57</v>
      </c>
      <c r="F124" s="191" t="s">
        <v>58</v>
      </c>
      <c r="G124" s="191" t="s">
        <v>102</v>
      </c>
      <c r="H124" s="191" t="s">
        <v>103</v>
      </c>
      <c r="I124" s="191" t="s">
        <v>104</v>
      </c>
      <c r="J124" s="192" t="s">
        <v>92</v>
      </c>
      <c r="K124" s="193" t="s">
        <v>105</v>
      </c>
      <c r="L124" s="194"/>
      <c r="M124" s="100" t="s">
        <v>1</v>
      </c>
      <c r="N124" s="101" t="s">
        <v>40</v>
      </c>
      <c r="O124" s="101" t="s">
        <v>106</v>
      </c>
      <c r="P124" s="101" t="s">
        <v>107</v>
      </c>
      <c r="Q124" s="101" t="s">
        <v>108</v>
      </c>
      <c r="R124" s="101" t="s">
        <v>109</v>
      </c>
      <c r="S124" s="101" t="s">
        <v>110</v>
      </c>
      <c r="T124" s="102" t="s">
        <v>111</v>
      </c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</row>
    <row r="125" s="2" customFormat="1" ht="22.8" customHeight="1">
      <c r="A125" s="38"/>
      <c r="B125" s="39"/>
      <c r="C125" s="107" t="s">
        <v>112</v>
      </c>
      <c r="D125" s="40"/>
      <c r="E125" s="40"/>
      <c r="F125" s="40"/>
      <c r="G125" s="40"/>
      <c r="H125" s="40"/>
      <c r="I125" s="40"/>
      <c r="J125" s="195">
        <f>BK125</f>
        <v>0</v>
      </c>
      <c r="K125" s="40"/>
      <c r="L125" s="44"/>
      <c r="M125" s="103"/>
      <c r="N125" s="196"/>
      <c r="O125" s="104"/>
      <c r="P125" s="197">
        <f>P126</f>
        <v>0</v>
      </c>
      <c r="Q125" s="104"/>
      <c r="R125" s="197">
        <f>R126</f>
        <v>79.079938840000011</v>
      </c>
      <c r="S125" s="104"/>
      <c r="T125" s="198">
        <f>T126</f>
        <v>237.37989399999998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94</v>
      </c>
      <c r="BK125" s="199">
        <f>BK126</f>
        <v>0</v>
      </c>
    </row>
    <row r="126" s="12" customFormat="1" ht="25.92" customHeight="1">
      <c r="A126" s="12"/>
      <c r="B126" s="200"/>
      <c r="C126" s="201"/>
      <c r="D126" s="202" t="s">
        <v>75</v>
      </c>
      <c r="E126" s="203" t="s">
        <v>189</v>
      </c>
      <c r="F126" s="203" t="s">
        <v>190</v>
      </c>
      <c r="G126" s="201"/>
      <c r="H126" s="201"/>
      <c r="I126" s="204"/>
      <c r="J126" s="205">
        <f>BK126</f>
        <v>0</v>
      </c>
      <c r="K126" s="201"/>
      <c r="L126" s="206"/>
      <c r="M126" s="207"/>
      <c r="N126" s="208"/>
      <c r="O126" s="208"/>
      <c r="P126" s="209">
        <f>P127+P158+P162+P169+P180+P185+P218+P225</f>
        <v>0</v>
      </c>
      <c r="Q126" s="208"/>
      <c r="R126" s="209">
        <f>R127+R158+R162+R169+R180+R185+R218+R225</f>
        <v>79.079938840000011</v>
      </c>
      <c r="S126" s="208"/>
      <c r="T126" s="210">
        <f>T127+T158+T162+T169+T180+T185+T218+T225</f>
        <v>237.37989399999998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81</v>
      </c>
      <c r="AT126" s="212" t="s">
        <v>75</v>
      </c>
      <c r="AU126" s="212" t="s">
        <v>76</v>
      </c>
      <c r="AY126" s="211" t="s">
        <v>116</v>
      </c>
      <c r="BK126" s="213">
        <f>BK127+BK158+BK162+BK169+BK180+BK185+BK218+BK225</f>
        <v>0</v>
      </c>
    </row>
    <row r="127" s="12" customFormat="1" ht="22.8" customHeight="1">
      <c r="A127" s="12"/>
      <c r="B127" s="200"/>
      <c r="C127" s="201"/>
      <c r="D127" s="202" t="s">
        <v>75</v>
      </c>
      <c r="E127" s="214" t="s">
        <v>81</v>
      </c>
      <c r="F127" s="214" t="s">
        <v>191</v>
      </c>
      <c r="G127" s="201"/>
      <c r="H127" s="201"/>
      <c r="I127" s="204"/>
      <c r="J127" s="215">
        <f>BK127</f>
        <v>0</v>
      </c>
      <c r="K127" s="201"/>
      <c r="L127" s="206"/>
      <c r="M127" s="207"/>
      <c r="N127" s="208"/>
      <c r="O127" s="208"/>
      <c r="P127" s="209">
        <f>SUM(P128:P157)</f>
        <v>0</v>
      </c>
      <c r="Q127" s="208"/>
      <c r="R127" s="209">
        <f>SUM(R128:R157)</f>
        <v>0.0070000000000000001</v>
      </c>
      <c r="S127" s="208"/>
      <c r="T127" s="210">
        <f>SUM(T128:T157)</f>
        <v>212.55399999999997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81</v>
      </c>
      <c r="AT127" s="212" t="s">
        <v>75</v>
      </c>
      <c r="AU127" s="212" t="s">
        <v>81</v>
      </c>
      <c r="AY127" s="211" t="s">
        <v>116</v>
      </c>
      <c r="BK127" s="213">
        <f>SUM(BK128:BK157)</f>
        <v>0</v>
      </c>
    </row>
    <row r="128" s="2" customFormat="1" ht="24.15" customHeight="1">
      <c r="A128" s="38"/>
      <c r="B128" s="39"/>
      <c r="C128" s="216" t="s">
        <v>81</v>
      </c>
      <c r="D128" s="216" t="s">
        <v>120</v>
      </c>
      <c r="E128" s="217" t="s">
        <v>2765</v>
      </c>
      <c r="F128" s="218" t="s">
        <v>2766</v>
      </c>
      <c r="G128" s="219" t="s">
        <v>262</v>
      </c>
      <c r="H128" s="220">
        <v>69.599999999999994</v>
      </c>
      <c r="I128" s="221"/>
      <c r="J128" s="222">
        <f>ROUND(I128*H128,2)</f>
        <v>0</v>
      </c>
      <c r="K128" s="223"/>
      <c r="L128" s="44"/>
      <c r="M128" s="224" t="s">
        <v>1</v>
      </c>
      <c r="N128" s="225" t="s">
        <v>41</v>
      </c>
      <c r="O128" s="91"/>
      <c r="P128" s="226">
        <f>O128*H128</f>
        <v>0</v>
      </c>
      <c r="Q128" s="226">
        <v>0</v>
      </c>
      <c r="R128" s="226">
        <f>Q128*H128</f>
        <v>0</v>
      </c>
      <c r="S128" s="226">
        <v>0.255</v>
      </c>
      <c r="T128" s="227">
        <f>S128*H128</f>
        <v>17.747999999999998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8" t="s">
        <v>126</v>
      </c>
      <c r="AT128" s="228" t="s">
        <v>120</v>
      </c>
      <c r="AU128" s="228" t="s">
        <v>86</v>
      </c>
      <c r="AY128" s="17" t="s">
        <v>116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7" t="s">
        <v>81</v>
      </c>
      <c r="BK128" s="229">
        <f>ROUND(I128*H128,2)</f>
        <v>0</v>
      </c>
      <c r="BL128" s="17" t="s">
        <v>126</v>
      </c>
      <c r="BM128" s="228" t="s">
        <v>2767</v>
      </c>
    </row>
    <row r="129" s="13" customFormat="1">
      <c r="A129" s="13"/>
      <c r="B129" s="237"/>
      <c r="C129" s="238"/>
      <c r="D129" s="239" t="s">
        <v>196</v>
      </c>
      <c r="E129" s="240" t="s">
        <v>1</v>
      </c>
      <c r="F129" s="241" t="s">
        <v>2768</v>
      </c>
      <c r="G129" s="238"/>
      <c r="H129" s="242">
        <v>34.399999999999999</v>
      </c>
      <c r="I129" s="243"/>
      <c r="J129" s="238"/>
      <c r="K129" s="238"/>
      <c r="L129" s="244"/>
      <c r="M129" s="245"/>
      <c r="N129" s="246"/>
      <c r="O129" s="246"/>
      <c r="P129" s="246"/>
      <c r="Q129" s="246"/>
      <c r="R129" s="246"/>
      <c r="S129" s="246"/>
      <c r="T129" s="24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8" t="s">
        <v>196</v>
      </c>
      <c r="AU129" s="248" t="s">
        <v>86</v>
      </c>
      <c r="AV129" s="13" t="s">
        <v>86</v>
      </c>
      <c r="AW129" s="13" t="s">
        <v>32</v>
      </c>
      <c r="AX129" s="13" t="s">
        <v>76</v>
      </c>
      <c r="AY129" s="248" t="s">
        <v>116</v>
      </c>
    </row>
    <row r="130" s="13" customFormat="1">
      <c r="A130" s="13"/>
      <c r="B130" s="237"/>
      <c r="C130" s="238"/>
      <c r="D130" s="239" t="s">
        <v>196</v>
      </c>
      <c r="E130" s="240" t="s">
        <v>1</v>
      </c>
      <c r="F130" s="241" t="s">
        <v>2769</v>
      </c>
      <c r="G130" s="238"/>
      <c r="H130" s="242">
        <v>10</v>
      </c>
      <c r="I130" s="243"/>
      <c r="J130" s="238"/>
      <c r="K130" s="238"/>
      <c r="L130" s="244"/>
      <c r="M130" s="245"/>
      <c r="N130" s="246"/>
      <c r="O130" s="246"/>
      <c r="P130" s="246"/>
      <c r="Q130" s="246"/>
      <c r="R130" s="246"/>
      <c r="S130" s="246"/>
      <c r="T130" s="24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8" t="s">
        <v>196</v>
      </c>
      <c r="AU130" s="248" t="s">
        <v>86</v>
      </c>
      <c r="AV130" s="13" t="s">
        <v>86</v>
      </c>
      <c r="AW130" s="13" t="s">
        <v>32</v>
      </c>
      <c r="AX130" s="13" t="s">
        <v>76</v>
      </c>
      <c r="AY130" s="248" t="s">
        <v>116</v>
      </c>
    </row>
    <row r="131" s="13" customFormat="1">
      <c r="A131" s="13"/>
      <c r="B131" s="237"/>
      <c r="C131" s="238"/>
      <c r="D131" s="239" t="s">
        <v>196</v>
      </c>
      <c r="E131" s="240" t="s">
        <v>1</v>
      </c>
      <c r="F131" s="241" t="s">
        <v>2770</v>
      </c>
      <c r="G131" s="238"/>
      <c r="H131" s="242">
        <v>25.199999999999999</v>
      </c>
      <c r="I131" s="243"/>
      <c r="J131" s="238"/>
      <c r="K131" s="238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196</v>
      </c>
      <c r="AU131" s="248" t="s">
        <v>86</v>
      </c>
      <c r="AV131" s="13" t="s">
        <v>86</v>
      </c>
      <c r="AW131" s="13" t="s">
        <v>32</v>
      </c>
      <c r="AX131" s="13" t="s">
        <v>76</v>
      </c>
      <c r="AY131" s="248" t="s">
        <v>116</v>
      </c>
    </row>
    <row r="132" s="14" customFormat="1">
      <c r="A132" s="14"/>
      <c r="B132" s="249"/>
      <c r="C132" s="250"/>
      <c r="D132" s="239" t="s">
        <v>196</v>
      </c>
      <c r="E132" s="251" t="s">
        <v>1</v>
      </c>
      <c r="F132" s="252" t="s">
        <v>201</v>
      </c>
      <c r="G132" s="250"/>
      <c r="H132" s="253">
        <v>69.599999999999994</v>
      </c>
      <c r="I132" s="254"/>
      <c r="J132" s="250"/>
      <c r="K132" s="250"/>
      <c r="L132" s="255"/>
      <c r="M132" s="256"/>
      <c r="N132" s="257"/>
      <c r="O132" s="257"/>
      <c r="P132" s="257"/>
      <c r="Q132" s="257"/>
      <c r="R132" s="257"/>
      <c r="S132" s="257"/>
      <c r="T132" s="25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9" t="s">
        <v>196</v>
      </c>
      <c r="AU132" s="259" t="s">
        <v>86</v>
      </c>
      <c r="AV132" s="14" t="s">
        <v>126</v>
      </c>
      <c r="AW132" s="14" t="s">
        <v>32</v>
      </c>
      <c r="AX132" s="14" t="s">
        <v>81</v>
      </c>
      <c r="AY132" s="259" t="s">
        <v>116</v>
      </c>
    </row>
    <row r="133" s="2" customFormat="1" ht="24.15" customHeight="1">
      <c r="A133" s="38"/>
      <c r="B133" s="39"/>
      <c r="C133" s="216" t="s">
        <v>86</v>
      </c>
      <c r="D133" s="216" t="s">
        <v>120</v>
      </c>
      <c r="E133" s="217" t="s">
        <v>2771</v>
      </c>
      <c r="F133" s="218" t="s">
        <v>2772</v>
      </c>
      <c r="G133" s="219" t="s">
        <v>262</v>
      </c>
      <c r="H133" s="220">
        <v>70</v>
      </c>
      <c r="I133" s="221"/>
      <c r="J133" s="222">
        <f>ROUND(I133*H133,2)</f>
        <v>0</v>
      </c>
      <c r="K133" s="223"/>
      <c r="L133" s="44"/>
      <c r="M133" s="224" t="s">
        <v>1</v>
      </c>
      <c r="N133" s="225" t="s">
        <v>41</v>
      </c>
      <c r="O133" s="91"/>
      <c r="P133" s="226">
        <f>O133*H133</f>
        <v>0</v>
      </c>
      <c r="Q133" s="226">
        <v>0</v>
      </c>
      <c r="R133" s="226">
        <f>Q133*H133</f>
        <v>0</v>
      </c>
      <c r="S133" s="226">
        <v>0.26000000000000001</v>
      </c>
      <c r="T133" s="227">
        <f>S133*H133</f>
        <v>18.199999999999999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8" t="s">
        <v>126</v>
      </c>
      <c r="AT133" s="228" t="s">
        <v>120</v>
      </c>
      <c r="AU133" s="228" t="s">
        <v>86</v>
      </c>
      <c r="AY133" s="17" t="s">
        <v>116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7" t="s">
        <v>81</v>
      </c>
      <c r="BK133" s="229">
        <f>ROUND(I133*H133,2)</f>
        <v>0</v>
      </c>
      <c r="BL133" s="17" t="s">
        <v>126</v>
      </c>
      <c r="BM133" s="228" t="s">
        <v>2773</v>
      </c>
    </row>
    <row r="134" s="2" customFormat="1" ht="24.15" customHeight="1">
      <c r="A134" s="38"/>
      <c r="B134" s="39"/>
      <c r="C134" s="216" t="s">
        <v>119</v>
      </c>
      <c r="D134" s="216" t="s">
        <v>120</v>
      </c>
      <c r="E134" s="217" t="s">
        <v>2774</v>
      </c>
      <c r="F134" s="218" t="s">
        <v>2775</v>
      </c>
      <c r="G134" s="219" t="s">
        <v>262</v>
      </c>
      <c r="H134" s="220">
        <v>139.59999999999999</v>
      </c>
      <c r="I134" s="221"/>
      <c r="J134" s="222">
        <f>ROUND(I134*H134,2)</f>
        <v>0</v>
      </c>
      <c r="K134" s="223"/>
      <c r="L134" s="44"/>
      <c r="M134" s="224" t="s">
        <v>1</v>
      </c>
      <c r="N134" s="225" t="s">
        <v>41</v>
      </c>
      <c r="O134" s="91"/>
      <c r="P134" s="226">
        <f>O134*H134</f>
        <v>0</v>
      </c>
      <c r="Q134" s="226">
        <v>0</v>
      </c>
      <c r="R134" s="226">
        <f>Q134*H134</f>
        <v>0</v>
      </c>
      <c r="S134" s="226">
        <v>0.44</v>
      </c>
      <c r="T134" s="227">
        <f>S134*H134</f>
        <v>61.423999999999999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8" t="s">
        <v>126</v>
      </c>
      <c r="AT134" s="228" t="s">
        <v>120</v>
      </c>
      <c r="AU134" s="228" t="s">
        <v>86</v>
      </c>
      <c r="AY134" s="17" t="s">
        <v>116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7" t="s">
        <v>81</v>
      </c>
      <c r="BK134" s="229">
        <f>ROUND(I134*H134,2)</f>
        <v>0</v>
      </c>
      <c r="BL134" s="17" t="s">
        <v>126</v>
      </c>
      <c r="BM134" s="228" t="s">
        <v>2776</v>
      </c>
    </row>
    <row r="135" s="13" customFormat="1">
      <c r="A135" s="13"/>
      <c r="B135" s="237"/>
      <c r="C135" s="238"/>
      <c r="D135" s="239" t="s">
        <v>196</v>
      </c>
      <c r="E135" s="240" t="s">
        <v>1</v>
      </c>
      <c r="F135" s="241" t="s">
        <v>2777</v>
      </c>
      <c r="G135" s="238"/>
      <c r="H135" s="242">
        <v>139.59999999999999</v>
      </c>
      <c r="I135" s="243"/>
      <c r="J135" s="238"/>
      <c r="K135" s="238"/>
      <c r="L135" s="244"/>
      <c r="M135" s="245"/>
      <c r="N135" s="246"/>
      <c r="O135" s="246"/>
      <c r="P135" s="246"/>
      <c r="Q135" s="246"/>
      <c r="R135" s="246"/>
      <c r="S135" s="246"/>
      <c r="T135" s="24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8" t="s">
        <v>196</v>
      </c>
      <c r="AU135" s="248" t="s">
        <v>86</v>
      </c>
      <c r="AV135" s="13" t="s">
        <v>86</v>
      </c>
      <c r="AW135" s="13" t="s">
        <v>32</v>
      </c>
      <c r="AX135" s="13" t="s">
        <v>81</v>
      </c>
      <c r="AY135" s="248" t="s">
        <v>116</v>
      </c>
    </row>
    <row r="136" s="2" customFormat="1" ht="14.4" customHeight="1">
      <c r="A136" s="38"/>
      <c r="B136" s="39"/>
      <c r="C136" s="216" t="s">
        <v>126</v>
      </c>
      <c r="D136" s="216" t="s">
        <v>120</v>
      </c>
      <c r="E136" s="217" t="s">
        <v>2778</v>
      </c>
      <c r="F136" s="218" t="s">
        <v>2779</v>
      </c>
      <c r="G136" s="219" t="s">
        <v>262</v>
      </c>
      <c r="H136" s="220">
        <v>249.80000000000001</v>
      </c>
      <c r="I136" s="221"/>
      <c r="J136" s="222">
        <f>ROUND(I136*H136,2)</f>
        <v>0</v>
      </c>
      <c r="K136" s="223"/>
      <c r="L136" s="44"/>
      <c r="M136" s="224" t="s">
        <v>1</v>
      </c>
      <c r="N136" s="225" t="s">
        <v>41</v>
      </c>
      <c r="O136" s="91"/>
      <c r="P136" s="226">
        <f>O136*H136</f>
        <v>0</v>
      </c>
      <c r="Q136" s="226">
        <v>0</v>
      </c>
      <c r="R136" s="226">
        <f>Q136*H136</f>
        <v>0</v>
      </c>
      <c r="S136" s="226">
        <v>0.12</v>
      </c>
      <c r="T136" s="227">
        <f>S136*H136</f>
        <v>29.975999999999999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8" t="s">
        <v>126</v>
      </c>
      <c r="AT136" s="228" t="s">
        <v>120</v>
      </c>
      <c r="AU136" s="228" t="s">
        <v>86</v>
      </c>
      <c r="AY136" s="17" t="s">
        <v>116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7" t="s">
        <v>81</v>
      </c>
      <c r="BK136" s="229">
        <f>ROUND(I136*H136,2)</f>
        <v>0</v>
      </c>
      <c r="BL136" s="17" t="s">
        <v>126</v>
      </c>
      <c r="BM136" s="228" t="s">
        <v>2780</v>
      </c>
    </row>
    <row r="137" s="13" customFormat="1">
      <c r="A137" s="13"/>
      <c r="B137" s="237"/>
      <c r="C137" s="238"/>
      <c r="D137" s="239" t="s">
        <v>196</v>
      </c>
      <c r="E137" s="240" t="s">
        <v>1</v>
      </c>
      <c r="F137" s="241" t="s">
        <v>2781</v>
      </c>
      <c r="G137" s="238"/>
      <c r="H137" s="242">
        <v>218.40000000000001</v>
      </c>
      <c r="I137" s="243"/>
      <c r="J137" s="238"/>
      <c r="K137" s="238"/>
      <c r="L137" s="244"/>
      <c r="M137" s="245"/>
      <c r="N137" s="246"/>
      <c r="O137" s="246"/>
      <c r="P137" s="246"/>
      <c r="Q137" s="246"/>
      <c r="R137" s="246"/>
      <c r="S137" s="246"/>
      <c r="T137" s="24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8" t="s">
        <v>196</v>
      </c>
      <c r="AU137" s="248" t="s">
        <v>86</v>
      </c>
      <c r="AV137" s="13" t="s">
        <v>86</v>
      </c>
      <c r="AW137" s="13" t="s">
        <v>32</v>
      </c>
      <c r="AX137" s="13" t="s">
        <v>76</v>
      </c>
      <c r="AY137" s="248" t="s">
        <v>116</v>
      </c>
    </row>
    <row r="138" s="13" customFormat="1">
      <c r="A138" s="13"/>
      <c r="B138" s="237"/>
      <c r="C138" s="238"/>
      <c r="D138" s="239" t="s">
        <v>196</v>
      </c>
      <c r="E138" s="240" t="s">
        <v>1</v>
      </c>
      <c r="F138" s="241" t="s">
        <v>2782</v>
      </c>
      <c r="G138" s="238"/>
      <c r="H138" s="242">
        <v>31.399999999999999</v>
      </c>
      <c r="I138" s="243"/>
      <c r="J138" s="238"/>
      <c r="K138" s="238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196</v>
      </c>
      <c r="AU138" s="248" t="s">
        <v>86</v>
      </c>
      <c r="AV138" s="13" t="s">
        <v>86</v>
      </c>
      <c r="AW138" s="13" t="s">
        <v>32</v>
      </c>
      <c r="AX138" s="13" t="s">
        <v>76</v>
      </c>
      <c r="AY138" s="248" t="s">
        <v>116</v>
      </c>
    </row>
    <row r="139" s="14" customFormat="1">
      <c r="A139" s="14"/>
      <c r="B139" s="249"/>
      <c r="C139" s="250"/>
      <c r="D139" s="239" t="s">
        <v>196</v>
      </c>
      <c r="E139" s="251" t="s">
        <v>1</v>
      </c>
      <c r="F139" s="252" t="s">
        <v>201</v>
      </c>
      <c r="G139" s="250"/>
      <c r="H139" s="253">
        <v>249.80000000000001</v>
      </c>
      <c r="I139" s="254"/>
      <c r="J139" s="250"/>
      <c r="K139" s="250"/>
      <c r="L139" s="255"/>
      <c r="M139" s="256"/>
      <c r="N139" s="257"/>
      <c r="O139" s="257"/>
      <c r="P139" s="257"/>
      <c r="Q139" s="257"/>
      <c r="R139" s="257"/>
      <c r="S139" s="257"/>
      <c r="T139" s="25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9" t="s">
        <v>196</v>
      </c>
      <c r="AU139" s="259" t="s">
        <v>86</v>
      </c>
      <c r="AV139" s="14" t="s">
        <v>126</v>
      </c>
      <c r="AW139" s="14" t="s">
        <v>32</v>
      </c>
      <c r="AX139" s="14" t="s">
        <v>81</v>
      </c>
      <c r="AY139" s="259" t="s">
        <v>116</v>
      </c>
    </row>
    <row r="140" s="2" customFormat="1" ht="24.15" customHeight="1">
      <c r="A140" s="38"/>
      <c r="B140" s="39"/>
      <c r="C140" s="216" t="s">
        <v>115</v>
      </c>
      <c r="D140" s="216" t="s">
        <v>120</v>
      </c>
      <c r="E140" s="217" t="s">
        <v>2783</v>
      </c>
      <c r="F140" s="218" t="s">
        <v>2784</v>
      </c>
      <c r="G140" s="219" t="s">
        <v>262</v>
      </c>
      <c r="H140" s="220">
        <v>258.19999999999999</v>
      </c>
      <c r="I140" s="221"/>
      <c r="J140" s="222">
        <f>ROUND(I140*H140,2)</f>
        <v>0</v>
      </c>
      <c r="K140" s="223"/>
      <c r="L140" s="44"/>
      <c r="M140" s="224" t="s">
        <v>1</v>
      </c>
      <c r="N140" s="225" t="s">
        <v>41</v>
      </c>
      <c r="O140" s="91"/>
      <c r="P140" s="226">
        <f>O140*H140</f>
        <v>0</v>
      </c>
      <c r="Q140" s="226">
        <v>0</v>
      </c>
      <c r="R140" s="226">
        <f>Q140*H140</f>
        <v>0</v>
      </c>
      <c r="S140" s="226">
        <v>0.33000000000000002</v>
      </c>
      <c r="T140" s="227">
        <f>S140*H140</f>
        <v>85.206000000000003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8" t="s">
        <v>126</v>
      </c>
      <c r="AT140" s="228" t="s">
        <v>120</v>
      </c>
      <c r="AU140" s="228" t="s">
        <v>86</v>
      </c>
      <c r="AY140" s="17" t="s">
        <v>116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7" t="s">
        <v>81</v>
      </c>
      <c r="BK140" s="229">
        <f>ROUND(I140*H140,2)</f>
        <v>0</v>
      </c>
      <c r="BL140" s="17" t="s">
        <v>126</v>
      </c>
      <c r="BM140" s="228" t="s">
        <v>2785</v>
      </c>
    </row>
    <row r="141" s="13" customFormat="1">
      <c r="A141" s="13"/>
      <c r="B141" s="237"/>
      <c r="C141" s="238"/>
      <c r="D141" s="239" t="s">
        <v>196</v>
      </c>
      <c r="E141" s="240" t="s">
        <v>1</v>
      </c>
      <c r="F141" s="241" t="s">
        <v>2786</v>
      </c>
      <c r="G141" s="238"/>
      <c r="H141" s="242">
        <v>226.80000000000001</v>
      </c>
      <c r="I141" s="243"/>
      <c r="J141" s="238"/>
      <c r="K141" s="238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196</v>
      </c>
      <c r="AU141" s="248" t="s">
        <v>86</v>
      </c>
      <c r="AV141" s="13" t="s">
        <v>86</v>
      </c>
      <c r="AW141" s="13" t="s">
        <v>32</v>
      </c>
      <c r="AX141" s="13" t="s">
        <v>76</v>
      </c>
      <c r="AY141" s="248" t="s">
        <v>116</v>
      </c>
    </row>
    <row r="142" s="13" customFormat="1">
      <c r="A142" s="13"/>
      <c r="B142" s="237"/>
      <c r="C142" s="238"/>
      <c r="D142" s="239" t="s">
        <v>196</v>
      </c>
      <c r="E142" s="240" t="s">
        <v>1</v>
      </c>
      <c r="F142" s="241" t="s">
        <v>2782</v>
      </c>
      <c r="G142" s="238"/>
      <c r="H142" s="242">
        <v>31.399999999999999</v>
      </c>
      <c r="I142" s="243"/>
      <c r="J142" s="238"/>
      <c r="K142" s="238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196</v>
      </c>
      <c r="AU142" s="248" t="s">
        <v>86</v>
      </c>
      <c r="AV142" s="13" t="s">
        <v>86</v>
      </c>
      <c r="AW142" s="13" t="s">
        <v>32</v>
      </c>
      <c r="AX142" s="13" t="s">
        <v>76</v>
      </c>
      <c r="AY142" s="248" t="s">
        <v>116</v>
      </c>
    </row>
    <row r="143" s="14" customFormat="1">
      <c r="A143" s="14"/>
      <c r="B143" s="249"/>
      <c r="C143" s="250"/>
      <c r="D143" s="239" t="s">
        <v>196</v>
      </c>
      <c r="E143" s="251" t="s">
        <v>1</v>
      </c>
      <c r="F143" s="252" t="s">
        <v>201</v>
      </c>
      <c r="G143" s="250"/>
      <c r="H143" s="253">
        <v>258.19999999999999</v>
      </c>
      <c r="I143" s="254"/>
      <c r="J143" s="250"/>
      <c r="K143" s="250"/>
      <c r="L143" s="255"/>
      <c r="M143" s="256"/>
      <c r="N143" s="257"/>
      <c r="O143" s="257"/>
      <c r="P143" s="257"/>
      <c r="Q143" s="257"/>
      <c r="R143" s="257"/>
      <c r="S143" s="257"/>
      <c r="T143" s="25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9" t="s">
        <v>196</v>
      </c>
      <c r="AU143" s="259" t="s">
        <v>86</v>
      </c>
      <c r="AV143" s="14" t="s">
        <v>126</v>
      </c>
      <c r="AW143" s="14" t="s">
        <v>32</v>
      </c>
      <c r="AX143" s="14" t="s">
        <v>81</v>
      </c>
      <c r="AY143" s="259" t="s">
        <v>116</v>
      </c>
    </row>
    <row r="144" s="2" customFormat="1" ht="24.15" customHeight="1">
      <c r="A144" s="38"/>
      <c r="B144" s="39"/>
      <c r="C144" s="216" t="s">
        <v>135</v>
      </c>
      <c r="D144" s="216" t="s">
        <v>120</v>
      </c>
      <c r="E144" s="217" t="s">
        <v>2787</v>
      </c>
      <c r="F144" s="218" t="s">
        <v>2788</v>
      </c>
      <c r="G144" s="219" t="s">
        <v>262</v>
      </c>
      <c r="H144" s="220">
        <v>120.09999999999999</v>
      </c>
      <c r="I144" s="221"/>
      <c r="J144" s="222">
        <f>ROUND(I144*H144,2)</f>
        <v>0</v>
      </c>
      <c r="K144" s="223"/>
      <c r="L144" s="44"/>
      <c r="M144" s="224" t="s">
        <v>1</v>
      </c>
      <c r="N144" s="225" t="s">
        <v>41</v>
      </c>
      <c r="O144" s="91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8" t="s">
        <v>126</v>
      </c>
      <c r="AT144" s="228" t="s">
        <v>120</v>
      </c>
      <c r="AU144" s="228" t="s">
        <v>86</v>
      </c>
      <c r="AY144" s="17" t="s">
        <v>116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7" t="s">
        <v>81</v>
      </c>
      <c r="BK144" s="229">
        <f>ROUND(I144*H144,2)</f>
        <v>0</v>
      </c>
      <c r="BL144" s="17" t="s">
        <v>126</v>
      </c>
      <c r="BM144" s="228" t="s">
        <v>2789</v>
      </c>
    </row>
    <row r="145" s="13" customFormat="1">
      <c r="A145" s="13"/>
      <c r="B145" s="237"/>
      <c r="C145" s="238"/>
      <c r="D145" s="239" t="s">
        <v>196</v>
      </c>
      <c r="E145" s="240" t="s">
        <v>1</v>
      </c>
      <c r="F145" s="241" t="s">
        <v>2790</v>
      </c>
      <c r="G145" s="238"/>
      <c r="H145" s="242">
        <v>120.09999999999999</v>
      </c>
      <c r="I145" s="243"/>
      <c r="J145" s="238"/>
      <c r="K145" s="238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196</v>
      </c>
      <c r="AU145" s="248" t="s">
        <v>86</v>
      </c>
      <c r="AV145" s="13" t="s">
        <v>86</v>
      </c>
      <c r="AW145" s="13" t="s">
        <v>32</v>
      </c>
      <c r="AX145" s="13" t="s">
        <v>81</v>
      </c>
      <c r="AY145" s="248" t="s">
        <v>116</v>
      </c>
    </row>
    <row r="146" s="2" customFormat="1" ht="37.8" customHeight="1">
      <c r="A146" s="38"/>
      <c r="B146" s="39"/>
      <c r="C146" s="216" t="s">
        <v>140</v>
      </c>
      <c r="D146" s="216" t="s">
        <v>120</v>
      </c>
      <c r="E146" s="217" t="s">
        <v>2791</v>
      </c>
      <c r="F146" s="218" t="s">
        <v>2792</v>
      </c>
      <c r="G146" s="219" t="s">
        <v>194</v>
      </c>
      <c r="H146" s="220">
        <v>48.039999999999999</v>
      </c>
      <c r="I146" s="221"/>
      <c r="J146" s="222">
        <f>ROUND(I146*H146,2)</f>
        <v>0</v>
      </c>
      <c r="K146" s="223"/>
      <c r="L146" s="44"/>
      <c r="M146" s="224" t="s">
        <v>1</v>
      </c>
      <c r="N146" s="225" t="s">
        <v>41</v>
      </c>
      <c r="O146" s="91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8" t="s">
        <v>126</v>
      </c>
      <c r="AT146" s="228" t="s">
        <v>120</v>
      </c>
      <c r="AU146" s="228" t="s">
        <v>86</v>
      </c>
      <c r="AY146" s="17" t="s">
        <v>116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7" t="s">
        <v>81</v>
      </c>
      <c r="BK146" s="229">
        <f>ROUND(I146*H146,2)</f>
        <v>0</v>
      </c>
      <c r="BL146" s="17" t="s">
        <v>126</v>
      </c>
      <c r="BM146" s="228" t="s">
        <v>2793</v>
      </c>
    </row>
    <row r="147" s="13" customFormat="1">
      <c r="A147" s="13"/>
      <c r="B147" s="237"/>
      <c r="C147" s="238"/>
      <c r="D147" s="239" t="s">
        <v>196</v>
      </c>
      <c r="E147" s="240" t="s">
        <v>1</v>
      </c>
      <c r="F147" s="241" t="s">
        <v>2794</v>
      </c>
      <c r="G147" s="238"/>
      <c r="H147" s="242">
        <v>48.039999999999999</v>
      </c>
      <c r="I147" s="243"/>
      <c r="J147" s="238"/>
      <c r="K147" s="238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196</v>
      </c>
      <c r="AU147" s="248" t="s">
        <v>86</v>
      </c>
      <c r="AV147" s="13" t="s">
        <v>86</v>
      </c>
      <c r="AW147" s="13" t="s">
        <v>32</v>
      </c>
      <c r="AX147" s="13" t="s">
        <v>81</v>
      </c>
      <c r="AY147" s="248" t="s">
        <v>116</v>
      </c>
    </row>
    <row r="148" s="2" customFormat="1" ht="24.15" customHeight="1">
      <c r="A148" s="38"/>
      <c r="B148" s="39"/>
      <c r="C148" s="216" t="s">
        <v>144</v>
      </c>
      <c r="D148" s="216" t="s">
        <v>120</v>
      </c>
      <c r="E148" s="217" t="s">
        <v>2795</v>
      </c>
      <c r="F148" s="218" t="s">
        <v>2796</v>
      </c>
      <c r="G148" s="219" t="s">
        <v>194</v>
      </c>
      <c r="H148" s="220">
        <v>24.02</v>
      </c>
      <c r="I148" s="221"/>
      <c r="J148" s="222">
        <f>ROUND(I148*H148,2)</f>
        <v>0</v>
      </c>
      <c r="K148" s="223"/>
      <c r="L148" s="44"/>
      <c r="M148" s="224" t="s">
        <v>1</v>
      </c>
      <c r="N148" s="225" t="s">
        <v>41</v>
      </c>
      <c r="O148" s="91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8" t="s">
        <v>126</v>
      </c>
      <c r="AT148" s="228" t="s">
        <v>120</v>
      </c>
      <c r="AU148" s="228" t="s">
        <v>86</v>
      </c>
      <c r="AY148" s="17" t="s">
        <v>116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7" t="s">
        <v>81</v>
      </c>
      <c r="BK148" s="229">
        <f>ROUND(I148*H148,2)</f>
        <v>0</v>
      </c>
      <c r="BL148" s="17" t="s">
        <v>126</v>
      </c>
      <c r="BM148" s="228" t="s">
        <v>2797</v>
      </c>
    </row>
    <row r="149" s="2" customFormat="1" ht="14.4" customHeight="1">
      <c r="A149" s="38"/>
      <c r="B149" s="39"/>
      <c r="C149" s="216" t="s">
        <v>259</v>
      </c>
      <c r="D149" s="216" t="s">
        <v>120</v>
      </c>
      <c r="E149" s="217" t="s">
        <v>251</v>
      </c>
      <c r="F149" s="218" t="s">
        <v>252</v>
      </c>
      <c r="G149" s="219" t="s">
        <v>194</v>
      </c>
      <c r="H149" s="220">
        <v>24.02</v>
      </c>
      <c r="I149" s="221"/>
      <c r="J149" s="222">
        <f>ROUND(I149*H149,2)</f>
        <v>0</v>
      </c>
      <c r="K149" s="223"/>
      <c r="L149" s="44"/>
      <c r="M149" s="224" t="s">
        <v>1</v>
      </c>
      <c r="N149" s="225" t="s">
        <v>41</v>
      </c>
      <c r="O149" s="91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8" t="s">
        <v>126</v>
      </c>
      <c r="AT149" s="228" t="s">
        <v>120</v>
      </c>
      <c r="AU149" s="228" t="s">
        <v>86</v>
      </c>
      <c r="AY149" s="17" t="s">
        <v>116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7" t="s">
        <v>81</v>
      </c>
      <c r="BK149" s="229">
        <f>ROUND(I149*H149,2)</f>
        <v>0</v>
      </c>
      <c r="BL149" s="17" t="s">
        <v>126</v>
      </c>
      <c r="BM149" s="228" t="s">
        <v>2798</v>
      </c>
    </row>
    <row r="150" s="2" customFormat="1" ht="14.4" customHeight="1">
      <c r="A150" s="38"/>
      <c r="B150" s="39"/>
      <c r="C150" s="216" t="s">
        <v>292</v>
      </c>
      <c r="D150" s="216" t="s">
        <v>120</v>
      </c>
      <c r="E150" s="217" t="s">
        <v>2799</v>
      </c>
      <c r="F150" s="218" t="s">
        <v>2800</v>
      </c>
      <c r="G150" s="219" t="s">
        <v>262</v>
      </c>
      <c r="H150" s="220">
        <v>197.40000000000001</v>
      </c>
      <c r="I150" s="221"/>
      <c r="J150" s="222">
        <f>ROUND(I150*H150,2)</f>
        <v>0</v>
      </c>
      <c r="K150" s="223"/>
      <c r="L150" s="44"/>
      <c r="M150" s="224" t="s">
        <v>1</v>
      </c>
      <c r="N150" s="225" t="s">
        <v>41</v>
      </c>
      <c r="O150" s="91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8" t="s">
        <v>126</v>
      </c>
      <c r="AT150" s="228" t="s">
        <v>120</v>
      </c>
      <c r="AU150" s="228" t="s">
        <v>86</v>
      </c>
      <c r="AY150" s="17" t="s">
        <v>116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7" t="s">
        <v>81</v>
      </c>
      <c r="BK150" s="229">
        <f>ROUND(I150*H150,2)</f>
        <v>0</v>
      </c>
      <c r="BL150" s="17" t="s">
        <v>126</v>
      </c>
      <c r="BM150" s="228" t="s">
        <v>2801</v>
      </c>
    </row>
    <row r="151" s="13" customFormat="1">
      <c r="A151" s="13"/>
      <c r="B151" s="237"/>
      <c r="C151" s="238"/>
      <c r="D151" s="239" t="s">
        <v>196</v>
      </c>
      <c r="E151" s="240" t="s">
        <v>1</v>
      </c>
      <c r="F151" s="241" t="s">
        <v>2802</v>
      </c>
      <c r="G151" s="238"/>
      <c r="H151" s="242">
        <v>197.40000000000001</v>
      </c>
      <c r="I151" s="243"/>
      <c r="J151" s="238"/>
      <c r="K151" s="238"/>
      <c r="L151" s="244"/>
      <c r="M151" s="245"/>
      <c r="N151" s="246"/>
      <c r="O151" s="246"/>
      <c r="P151" s="246"/>
      <c r="Q151" s="246"/>
      <c r="R151" s="246"/>
      <c r="S151" s="246"/>
      <c r="T151" s="24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8" t="s">
        <v>196</v>
      </c>
      <c r="AU151" s="248" t="s">
        <v>86</v>
      </c>
      <c r="AV151" s="13" t="s">
        <v>86</v>
      </c>
      <c r="AW151" s="13" t="s">
        <v>32</v>
      </c>
      <c r="AX151" s="13" t="s">
        <v>81</v>
      </c>
      <c r="AY151" s="248" t="s">
        <v>116</v>
      </c>
    </row>
    <row r="152" s="2" customFormat="1" ht="24.15" customHeight="1">
      <c r="A152" s="38"/>
      <c r="B152" s="39"/>
      <c r="C152" s="216" t="s">
        <v>298</v>
      </c>
      <c r="D152" s="216" t="s">
        <v>120</v>
      </c>
      <c r="E152" s="217" t="s">
        <v>2803</v>
      </c>
      <c r="F152" s="218" t="s">
        <v>2804</v>
      </c>
      <c r="G152" s="219" t="s">
        <v>262</v>
      </c>
      <c r="H152" s="220">
        <v>140</v>
      </c>
      <c r="I152" s="221"/>
      <c r="J152" s="222">
        <f>ROUND(I152*H152,2)</f>
        <v>0</v>
      </c>
      <c r="K152" s="223"/>
      <c r="L152" s="44"/>
      <c r="M152" s="224" t="s">
        <v>1</v>
      </c>
      <c r="N152" s="225" t="s">
        <v>41</v>
      </c>
      <c r="O152" s="91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8" t="s">
        <v>126</v>
      </c>
      <c r="AT152" s="228" t="s">
        <v>120</v>
      </c>
      <c r="AU152" s="228" t="s">
        <v>86</v>
      </c>
      <c r="AY152" s="17" t="s">
        <v>116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7" t="s">
        <v>81</v>
      </c>
      <c r="BK152" s="229">
        <f>ROUND(I152*H152,2)</f>
        <v>0</v>
      </c>
      <c r="BL152" s="17" t="s">
        <v>126</v>
      </c>
      <c r="BM152" s="228" t="s">
        <v>2805</v>
      </c>
    </row>
    <row r="153" s="13" customFormat="1">
      <c r="A153" s="13"/>
      <c r="B153" s="237"/>
      <c r="C153" s="238"/>
      <c r="D153" s="239" t="s">
        <v>196</v>
      </c>
      <c r="E153" s="240" t="s">
        <v>1</v>
      </c>
      <c r="F153" s="241" t="s">
        <v>2806</v>
      </c>
      <c r="G153" s="238"/>
      <c r="H153" s="242">
        <v>140</v>
      </c>
      <c r="I153" s="243"/>
      <c r="J153" s="238"/>
      <c r="K153" s="238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196</v>
      </c>
      <c r="AU153" s="248" t="s">
        <v>86</v>
      </c>
      <c r="AV153" s="13" t="s">
        <v>86</v>
      </c>
      <c r="AW153" s="13" t="s">
        <v>32</v>
      </c>
      <c r="AX153" s="13" t="s">
        <v>81</v>
      </c>
      <c r="AY153" s="248" t="s">
        <v>116</v>
      </c>
    </row>
    <row r="154" s="2" customFormat="1" ht="24.15" customHeight="1">
      <c r="A154" s="38"/>
      <c r="B154" s="39"/>
      <c r="C154" s="216" t="s">
        <v>304</v>
      </c>
      <c r="D154" s="216" t="s">
        <v>120</v>
      </c>
      <c r="E154" s="217" t="s">
        <v>2807</v>
      </c>
      <c r="F154" s="218" t="s">
        <v>2808</v>
      </c>
      <c r="G154" s="219" t="s">
        <v>262</v>
      </c>
      <c r="H154" s="220">
        <v>140</v>
      </c>
      <c r="I154" s="221"/>
      <c r="J154" s="222">
        <f>ROUND(I154*H154,2)</f>
        <v>0</v>
      </c>
      <c r="K154" s="223"/>
      <c r="L154" s="44"/>
      <c r="M154" s="224" t="s">
        <v>1</v>
      </c>
      <c r="N154" s="225" t="s">
        <v>41</v>
      </c>
      <c r="O154" s="91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8" t="s">
        <v>126</v>
      </c>
      <c r="AT154" s="228" t="s">
        <v>120</v>
      </c>
      <c r="AU154" s="228" t="s">
        <v>86</v>
      </c>
      <c r="AY154" s="17" t="s">
        <v>116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7" t="s">
        <v>81</v>
      </c>
      <c r="BK154" s="229">
        <f>ROUND(I154*H154,2)</f>
        <v>0</v>
      </c>
      <c r="BL154" s="17" t="s">
        <v>126</v>
      </c>
      <c r="BM154" s="228" t="s">
        <v>2809</v>
      </c>
    </row>
    <row r="155" s="2" customFormat="1" ht="24.15" customHeight="1">
      <c r="A155" s="38"/>
      <c r="B155" s="39"/>
      <c r="C155" s="216" t="s">
        <v>309</v>
      </c>
      <c r="D155" s="216" t="s">
        <v>120</v>
      </c>
      <c r="E155" s="217" t="s">
        <v>2810</v>
      </c>
      <c r="F155" s="218" t="s">
        <v>2811</v>
      </c>
      <c r="G155" s="219" t="s">
        <v>262</v>
      </c>
      <c r="H155" s="220">
        <v>140</v>
      </c>
      <c r="I155" s="221"/>
      <c r="J155" s="222">
        <f>ROUND(I155*H155,2)</f>
        <v>0</v>
      </c>
      <c r="K155" s="223"/>
      <c r="L155" s="44"/>
      <c r="M155" s="224" t="s">
        <v>1</v>
      </c>
      <c r="N155" s="225" t="s">
        <v>41</v>
      </c>
      <c r="O155" s="91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8" t="s">
        <v>126</v>
      </c>
      <c r="AT155" s="228" t="s">
        <v>120</v>
      </c>
      <c r="AU155" s="228" t="s">
        <v>86</v>
      </c>
      <c r="AY155" s="17" t="s">
        <v>116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7" t="s">
        <v>81</v>
      </c>
      <c r="BK155" s="229">
        <f>ROUND(I155*H155,2)</f>
        <v>0</v>
      </c>
      <c r="BL155" s="17" t="s">
        <v>126</v>
      </c>
      <c r="BM155" s="228" t="s">
        <v>2812</v>
      </c>
    </row>
    <row r="156" s="2" customFormat="1" ht="14.4" customHeight="1">
      <c r="A156" s="38"/>
      <c r="B156" s="39"/>
      <c r="C156" s="271" t="s">
        <v>314</v>
      </c>
      <c r="D156" s="271" t="s">
        <v>1304</v>
      </c>
      <c r="E156" s="272" t="s">
        <v>2813</v>
      </c>
      <c r="F156" s="273" t="s">
        <v>2814</v>
      </c>
      <c r="G156" s="274" t="s">
        <v>2815</v>
      </c>
      <c r="H156" s="275">
        <v>7</v>
      </c>
      <c r="I156" s="276"/>
      <c r="J156" s="277">
        <f>ROUND(I156*H156,2)</f>
        <v>0</v>
      </c>
      <c r="K156" s="278"/>
      <c r="L156" s="279"/>
      <c r="M156" s="280" t="s">
        <v>1</v>
      </c>
      <c r="N156" s="281" t="s">
        <v>41</v>
      </c>
      <c r="O156" s="91"/>
      <c r="P156" s="226">
        <f>O156*H156</f>
        <v>0</v>
      </c>
      <c r="Q156" s="226">
        <v>0.001</v>
      </c>
      <c r="R156" s="226">
        <f>Q156*H156</f>
        <v>0.0070000000000000001</v>
      </c>
      <c r="S156" s="226">
        <v>0</v>
      </c>
      <c r="T156" s="22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8" t="s">
        <v>144</v>
      </c>
      <c r="AT156" s="228" t="s">
        <v>1304</v>
      </c>
      <c r="AU156" s="228" t="s">
        <v>86</v>
      </c>
      <c r="AY156" s="17" t="s">
        <v>116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7" t="s">
        <v>81</v>
      </c>
      <c r="BK156" s="229">
        <f>ROUND(I156*H156,2)</f>
        <v>0</v>
      </c>
      <c r="BL156" s="17" t="s">
        <v>126</v>
      </c>
      <c r="BM156" s="228" t="s">
        <v>2816</v>
      </c>
    </row>
    <row r="157" s="13" customFormat="1">
      <c r="A157" s="13"/>
      <c r="B157" s="237"/>
      <c r="C157" s="238"/>
      <c r="D157" s="239" t="s">
        <v>196</v>
      </c>
      <c r="E157" s="240" t="s">
        <v>1</v>
      </c>
      <c r="F157" s="241" t="s">
        <v>2817</v>
      </c>
      <c r="G157" s="238"/>
      <c r="H157" s="242">
        <v>7</v>
      </c>
      <c r="I157" s="243"/>
      <c r="J157" s="238"/>
      <c r="K157" s="238"/>
      <c r="L157" s="244"/>
      <c r="M157" s="245"/>
      <c r="N157" s="246"/>
      <c r="O157" s="246"/>
      <c r="P157" s="246"/>
      <c r="Q157" s="246"/>
      <c r="R157" s="246"/>
      <c r="S157" s="246"/>
      <c r="T157" s="24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8" t="s">
        <v>196</v>
      </c>
      <c r="AU157" s="248" t="s">
        <v>86</v>
      </c>
      <c r="AV157" s="13" t="s">
        <v>86</v>
      </c>
      <c r="AW157" s="13" t="s">
        <v>32</v>
      </c>
      <c r="AX157" s="13" t="s">
        <v>81</v>
      </c>
      <c r="AY157" s="248" t="s">
        <v>116</v>
      </c>
    </row>
    <row r="158" s="12" customFormat="1" ht="22.8" customHeight="1">
      <c r="A158" s="12"/>
      <c r="B158" s="200"/>
      <c r="C158" s="201"/>
      <c r="D158" s="202" t="s">
        <v>75</v>
      </c>
      <c r="E158" s="214" t="s">
        <v>86</v>
      </c>
      <c r="F158" s="214" t="s">
        <v>291</v>
      </c>
      <c r="G158" s="201"/>
      <c r="H158" s="201"/>
      <c r="I158" s="204"/>
      <c r="J158" s="215">
        <f>BK158</f>
        <v>0</v>
      </c>
      <c r="K158" s="201"/>
      <c r="L158" s="206"/>
      <c r="M158" s="207"/>
      <c r="N158" s="208"/>
      <c r="O158" s="208"/>
      <c r="P158" s="209">
        <f>SUM(P159:P161)</f>
        <v>0</v>
      </c>
      <c r="Q158" s="208"/>
      <c r="R158" s="209">
        <f>SUM(R159:R161)</f>
        <v>0.00164</v>
      </c>
      <c r="S158" s="208"/>
      <c r="T158" s="210">
        <f>SUM(T159:T161)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1" t="s">
        <v>81</v>
      </c>
      <c r="AT158" s="212" t="s">
        <v>75</v>
      </c>
      <c r="AU158" s="212" t="s">
        <v>81</v>
      </c>
      <c r="AY158" s="211" t="s">
        <v>116</v>
      </c>
      <c r="BK158" s="213">
        <f>SUM(BK159:BK161)</f>
        <v>0</v>
      </c>
    </row>
    <row r="159" s="2" customFormat="1" ht="24.15" customHeight="1">
      <c r="A159" s="38"/>
      <c r="B159" s="39"/>
      <c r="C159" s="216" t="s">
        <v>8</v>
      </c>
      <c r="D159" s="216" t="s">
        <v>120</v>
      </c>
      <c r="E159" s="217" t="s">
        <v>2818</v>
      </c>
      <c r="F159" s="218" t="s">
        <v>2819</v>
      </c>
      <c r="G159" s="219" t="s">
        <v>262</v>
      </c>
      <c r="H159" s="220">
        <v>16.399999999999999</v>
      </c>
      <c r="I159" s="221"/>
      <c r="J159" s="222">
        <f>ROUND(I159*H159,2)</f>
        <v>0</v>
      </c>
      <c r="K159" s="223"/>
      <c r="L159" s="44"/>
      <c r="M159" s="224" t="s">
        <v>1</v>
      </c>
      <c r="N159" s="225" t="s">
        <v>41</v>
      </c>
      <c r="O159" s="91"/>
      <c r="P159" s="226">
        <f>O159*H159</f>
        <v>0</v>
      </c>
      <c r="Q159" s="226">
        <v>0.00010000000000000001</v>
      </c>
      <c r="R159" s="226">
        <f>Q159*H159</f>
        <v>0.00164</v>
      </c>
      <c r="S159" s="226">
        <v>0</v>
      </c>
      <c r="T159" s="22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8" t="s">
        <v>126</v>
      </c>
      <c r="AT159" s="228" t="s">
        <v>120</v>
      </c>
      <c r="AU159" s="228" t="s">
        <v>86</v>
      </c>
      <c r="AY159" s="17" t="s">
        <v>116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7" t="s">
        <v>81</v>
      </c>
      <c r="BK159" s="229">
        <f>ROUND(I159*H159,2)</f>
        <v>0</v>
      </c>
      <c r="BL159" s="17" t="s">
        <v>126</v>
      </c>
      <c r="BM159" s="228" t="s">
        <v>2820</v>
      </c>
    </row>
    <row r="160" s="2" customFormat="1" ht="14.4" customHeight="1">
      <c r="A160" s="38"/>
      <c r="B160" s="39"/>
      <c r="C160" s="271" t="s">
        <v>379</v>
      </c>
      <c r="D160" s="271" t="s">
        <v>1304</v>
      </c>
      <c r="E160" s="272" t="s">
        <v>2821</v>
      </c>
      <c r="F160" s="273" t="s">
        <v>2822</v>
      </c>
      <c r="G160" s="274" t="s">
        <v>262</v>
      </c>
      <c r="H160" s="275">
        <v>18.039999999999999</v>
      </c>
      <c r="I160" s="276"/>
      <c r="J160" s="277">
        <f>ROUND(I160*H160,2)</f>
        <v>0</v>
      </c>
      <c r="K160" s="278"/>
      <c r="L160" s="279"/>
      <c r="M160" s="280" t="s">
        <v>1</v>
      </c>
      <c r="N160" s="281" t="s">
        <v>41</v>
      </c>
      <c r="O160" s="91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8" t="s">
        <v>144</v>
      </c>
      <c r="AT160" s="228" t="s">
        <v>1304</v>
      </c>
      <c r="AU160" s="228" t="s">
        <v>86</v>
      </c>
      <c r="AY160" s="17" t="s">
        <v>116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7" t="s">
        <v>81</v>
      </c>
      <c r="BK160" s="229">
        <f>ROUND(I160*H160,2)</f>
        <v>0</v>
      </c>
      <c r="BL160" s="17" t="s">
        <v>126</v>
      </c>
      <c r="BM160" s="228" t="s">
        <v>2823</v>
      </c>
    </row>
    <row r="161" s="13" customFormat="1">
      <c r="A161" s="13"/>
      <c r="B161" s="237"/>
      <c r="C161" s="238"/>
      <c r="D161" s="239" t="s">
        <v>196</v>
      </c>
      <c r="E161" s="240" t="s">
        <v>1</v>
      </c>
      <c r="F161" s="241" t="s">
        <v>2824</v>
      </c>
      <c r="G161" s="238"/>
      <c r="H161" s="242">
        <v>18.039999999999999</v>
      </c>
      <c r="I161" s="243"/>
      <c r="J161" s="238"/>
      <c r="K161" s="238"/>
      <c r="L161" s="244"/>
      <c r="M161" s="245"/>
      <c r="N161" s="246"/>
      <c r="O161" s="246"/>
      <c r="P161" s="246"/>
      <c r="Q161" s="246"/>
      <c r="R161" s="246"/>
      <c r="S161" s="246"/>
      <c r="T161" s="24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8" t="s">
        <v>196</v>
      </c>
      <c r="AU161" s="248" t="s">
        <v>86</v>
      </c>
      <c r="AV161" s="13" t="s">
        <v>86</v>
      </c>
      <c r="AW161" s="13" t="s">
        <v>32</v>
      </c>
      <c r="AX161" s="13" t="s">
        <v>81</v>
      </c>
      <c r="AY161" s="248" t="s">
        <v>116</v>
      </c>
    </row>
    <row r="162" s="12" customFormat="1" ht="22.8" customHeight="1">
      <c r="A162" s="12"/>
      <c r="B162" s="200"/>
      <c r="C162" s="201"/>
      <c r="D162" s="202" t="s">
        <v>75</v>
      </c>
      <c r="E162" s="214" t="s">
        <v>119</v>
      </c>
      <c r="F162" s="214" t="s">
        <v>467</v>
      </c>
      <c r="G162" s="201"/>
      <c r="H162" s="201"/>
      <c r="I162" s="204"/>
      <c r="J162" s="215">
        <f>BK162</f>
        <v>0</v>
      </c>
      <c r="K162" s="201"/>
      <c r="L162" s="206"/>
      <c r="M162" s="207"/>
      <c r="N162" s="208"/>
      <c r="O162" s="208"/>
      <c r="P162" s="209">
        <f>SUM(P163:P168)</f>
        <v>0</v>
      </c>
      <c r="Q162" s="208"/>
      <c r="R162" s="209">
        <f>SUM(R163:R168)</f>
        <v>0</v>
      </c>
      <c r="S162" s="208"/>
      <c r="T162" s="210">
        <f>SUM(T163:T168)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1" t="s">
        <v>81</v>
      </c>
      <c r="AT162" s="212" t="s">
        <v>75</v>
      </c>
      <c r="AU162" s="212" t="s">
        <v>81</v>
      </c>
      <c r="AY162" s="211" t="s">
        <v>116</v>
      </c>
      <c r="BK162" s="213">
        <f>SUM(BK163:BK168)</f>
        <v>0</v>
      </c>
    </row>
    <row r="163" s="2" customFormat="1" ht="24.15" customHeight="1">
      <c r="A163" s="38"/>
      <c r="B163" s="39"/>
      <c r="C163" s="216" t="s">
        <v>384</v>
      </c>
      <c r="D163" s="216" t="s">
        <v>120</v>
      </c>
      <c r="E163" s="217" t="s">
        <v>2825</v>
      </c>
      <c r="F163" s="218" t="s">
        <v>2826</v>
      </c>
      <c r="G163" s="219" t="s">
        <v>295</v>
      </c>
      <c r="H163" s="220">
        <v>1</v>
      </c>
      <c r="I163" s="221"/>
      <c r="J163" s="222">
        <f>ROUND(I163*H163,2)</f>
        <v>0</v>
      </c>
      <c r="K163" s="223"/>
      <c r="L163" s="44"/>
      <c r="M163" s="224" t="s">
        <v>1</v>
      </c>
      <c r="N163" s="225" t="s">
        <v>41</v>
      </c>
      <c r="O163" s="91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8" t="s">
        <v>126</v>
      </c>
      <c r="AT163" s="228" t="s">
        <v>120</v>
      </c>
      <c r="AU163" s="228" t="s">
        <v>86</v>
      </c>
      <c r="AY163" s="17" t="s">
        <v>116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7" t="s">
        <v>81</v>
      </c>
      <c r="BK163" s="229">
        <f>ROUND(I163*H163,2)</f>
        <v>0</v>
      </c>
      <c r="BL163" s="17" t="s">
        <v>126</v>
      </c>
      <c r="BM163" s="228" t="s">
        <v>2827</v>
      </c>
    </row>
    <row r="164" s="2" customFormat="1" ht="37.8" customHeight="1">
      <c r="A164" s="38"/>
      <c r="B164" s="39"/>
      <c r="C164" s="271" t="s">
        <v>401</v>
      </c>
      <c r="D164" s="271" t="s">
        <v>1304</v>
      </c>
      <c r="E164" s="272" t="s">
        <v>2828</v>
      </c>
      <c r="F164" s="273" t="s">
        <v>2829</v>
      </c>
      <c r="G164" s="274" t="s">
        <v>1629</v>
      </c>
      <c r="H164" s="275">
        <v>1</v>
      </c>
      <c r="I164" s="276"/>
      <c r="J164" s="277">
        <f>ROUND(I164*H164,2)</f>
        <v>0</v>
      </c>
      <c r="K164" s="278"/>
      <c r="L164" s="279"/>
      <c r="M164" s="280" t="s">
        <v>1</v>
      </c>
      <c r="N164" s="281" t="s">
        <v>41</v>
      </c>
      <c r="O164" s="91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8" t="s">
        <v>144</v>
      </c>
      <c r="AT164" s="228" t="s">
        <v>1304</v>
      </c>
      <c r="AU164" s="228" t="s">
        <v>86</v>
      </c>
      <c r="AY164" s="17" t="s">
        <v>116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7" t="s">
        <v>81</v>
      </c>
      <c r="BK164" s="229">
        <f>ROUND(I164*H164,2)</f>
        <v>0</v>
      </c>
      <c r="BL164" s="17" t="s">
        <v>126</v>
      </c>
      <c r="BM164" s="228" t="s">
        <v>2830</v>
      </c>
    </row>
    <row r="165" s="2" customFormat="1" ht="37.8" customHeight="1">
      <c r="A165" s="38"/>
      <c r="B165" s="39"/>
      <c r="C165" s="216" t="s">
        <v>405</v>
      </c>
      <c r="D165" s="216" t="s">
        <v>120</v>
      </c>
      <c r="E165" s="217" t="s">
        <v>2831</v>
      </c>
      <c r="F165" s="218" t="s">
        <v>2832</v>
      </c>
      <c r="G165" s="219" t="s">
        <v>123</v>
      </c>
      <c r="H165" s="220">
        <v>1</v>
      </c>
      <c r="I165" s="221"/>
      <c r="J165" s="222">
        <f>ROUND(I165*H165,2)</f>
        <v>0</v>
      </c>
      <c r="K165" s="223"/>
      <c r="L165" s="44"/>
      <c r="M165" s="224" t="s">
        <v>1</v>
      </c>
      <c r="N165" s="225" t="s">
        <v>41</v>
      </c>
      <c r="O165" s="91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8" t="s">
        <v>126</v>
      </c>
      <c r="AT165" s="228" t="s">
        <v>120</v>
      </c>
      <c r="AU165" s="228" t="s">
        <v>86</v>
      </c>
      <c r="AY165" s="17" t="s">
        <v>116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7" t="s">
        <v>81</v>
      </c>
      <c r="BK165" s="229">
        <f>ROUND(I165*H165,2)</f>
        <v>0</v>
      </c>
      <c r="BL165" s="17" t="s">
        <v>126</v>
      </c>
      <c r="BM165" s="228" t="s">
        <v>2833</v>
      </c>
    </row>
    <row r="166" s="2" customFormat="1" ht="24.15" customHeight="1">
      <c r="A166" s="38"/>
      <c r="B166" s="39"/>
      <c r="C166" s="216" t="s">
        <v>411</v>
      </c>
      <c r="D166" s="216" t="s">
        <v>120</v>
      </c>
      <c r="E166" s="217" t="s">
        <v>2834</v>
      </c>
      <c r="F166" s="218" t="s">
        <v>2835</v>
      </c>
      <c r="G166" s="219" t="s">
        <v>295</v>
      </c>
      <c r="H166" s="220">
        <v>1</v>
      </c>
      <c r="I166" s="221"/>
      <c r="J166" s="222">
        <f>ROUND(I166*H166,2)</f>
        <v>0</v>
      </c>
      <c r="K166" s="223"/>
      <c r="L166" s="44"/>
      <c r="M166" s="224" t="s">
        <v>1</v>
      </c>
      <c r="N166" s="225" t="s">
        <v>41</v>
      </c>
      <c r="O166" s="91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8" t="s">
        <v>126</v>
      </c>
      <c r="AT166" s="228" t="s">
        <v>120</v>
      </c>
      <c r="AU166" s="228" t="s">
        <v>86</v>
      </c>
      <c r="AY166" s="17" t="s">
        <v>116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7" t="s">
        <v>81</v>
      </c>
      <c r="BK166" s="229">
        <f>ROUND(I166*H166,2)</f>
        <v>0</v>
      </c>
      <c r="BL166" s="17" t="s">
        <v>126</v>
      </c>
      <c r="BM166" s="228" t="s">
        <v>2836</v>
      </c>
    </row>
    <row r="167" s="2" customFormat="1" ht="49.05" customHeight="1">
      <c r="A167" s="38"/>
      <c r="B167" s="39"/>
      <c r="C167" s="271" t="s">
        <v>7</v>
      </c>
      <c r="D167" s="271" t="s">
        <v>1304</v>
      </c>
      <c r="E167" s="272" t="s">
        <v>2837</v>
      </c>
      <c r="F167" s="273" t="s">
        <v>2838</v>
      </c>
      <c r="G167" s="274" t="s">
        <v>1629</v>
      </c>
      <c r="H167" s="275">
        <v>1</v>
      </c>
      <c r="I167" s="276"/>
      <c r="J167" s="277">
        <f>ROUND(I167*H167,2)</f>
        <v>0</v>
      </c>
      <c r="K167" s="278"/>
      <c r="L167" s="279"/>
      <c r="M167" s="280" t="s">
        <v>1</v>
      </c>
      <c r="N167" s="281" t="s">
        <v>41</v>
      </c>
      <c r="O167" s="91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8" t="s">
        <v>144</v>
      </c>
      <c r="AT167" s="228" t="s">
        <v>1304</v>
      </c>
      <c r="AU167" s="228" t="s">
        <v>86</v>
      </c>
      <c r="AY167" s="17" t="s">
        <v>116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7" t="s">
        <v>81</v>
      </c>
      <c r="BK167" s="229">
        <f>ROUND(I167*H167,2)</f>
        <v>0</v>
      </c>
      <c r="BL167" s="17" t="s">
        <v>126</v>
      </c>
      <c r="BM167" s="228" t="s">
        <v>2839</v>
      </c>
    </row>
    <row r="168" s="2" customFormat="1" ht="14.4" customHeight="1">
      <c r="A168" s="38"/>
      <c r="B168" s="39"/>
      <c r="C168" s="216" t="s">
        <v>421</v>
      </c>
      <c r="D168" s="216" t="s">
        <v>120</v>
      </c>
      <c r="E168" s="217" t="s">
        <v>2840</v>
      </c>
      <c r="F168" s="218" t="s">
        <v>2841</v>
      </c>
      <c r="G168" s="219" t="s">
        <v>123</v>
      </c>
      <c r="H168" s="220">
        <v>1</v>
      </c>
      <c r="I168" s="221"/>
      <c r="J168" s="222">
        <f>ROUND(I168*H168,2)</f>
        <v>0</v>
      </c>
      <c r="K168" s="223"/>
      <c r="L168" s="44"/>
      <c r="M168" s="224" t="s">
        <v>1</v>
      </c>
      <c r="N168" s="225" t="s">
        <v>41</v>
      </c>
      <c r="O168" s="91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8" t="s">
        <v>126</v>
      </c>
      <c r="AT168" s="228" t="s">
        <v>120</v>
      </c>
      <c r="AU168" s="228" t="s">
        <v>86</v>
      </c>
      <c r="AY168" s="17" t="s">
        <v>116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7" t="s">
        <v>81</v>
      </c>
      <c r="BK168" s="229">
        <f>ROUND(I168*H168,2)</f>
        <v>0</v>
      </c>
      <c r="BL168" s="17" t="s">
        <v>126</v>
      </c>
      <c r="BM168" s="228" t="s">
        <v>2842</v>
      </c>
    </row>
    <row r="169" s="12" customFormat="1" ht="22.8" customHeight="1">
      <c r="A169" s="12"/>
      <c r="B169" s="200"/>
      <c r="C169" s="201"/>
      <c r="D169" s="202" t="s">
        <v>75</v>
      </c>
      <c r="E169" s="214" t="s">
        <v>115</v>
      </c>
      <c r="F169" s="214" t="s">
        <v>2843</v>
      </c>
      <c r="G169" s="201"/>
      <c r="H169" s="201"/>
      <c r="I169" s="204"/>
      <c r="J169" s="215">
        <f>BK169</f>
        <v>0</v>
      </c>
      <c r="K169" s="201"/>
      <c r="L169" s="206"/>
      <c r="M169" s="207"/>
      <c r="N169" s="208"/>
      <c r="O169" s="208"/>
      <c r="P169" s="209">
        <f>SUM(P170:P179)</f>
        <v>0</v>
      </c>
      <c r="Q169" s="208"/>
      <c r="R169" s="209">
        <f>SUM(R170:R179)</f>
        <v>48.488550000000004</v>
      </c>
      <c r="S169" s="208"/>
      <c r="T169" s="210">
        <f>SUM(T170:T179)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1" t="s">
        <v>81</v>
      </c>
      <c r="AT169" s="212" t="s">
        <v>75</v>
      </c>
      <c r="AU169" s="212" t="s">
        <v>81</v>
      </c>
      <c r="AY169" s="211" t="s">
        <v>116</v>
      </c>
      <c r="BK169" s="213">
        <f>SUM(BK170:BK179)</f>
        <v>0</v>
      </c>
    </row>
    <row r="170" s="2" customFormat="1" ht="14.4" customHeight="1">
      <c r="A170" s="38"/>
      <c r="B170" s="39"/>
      <c r="C170" s="216" t="s">
        <v>427</v>
      </c>
      <c r="D170" s="216" t="s">
        <v>120</v>
      </c>
      <c r="E170" s="217" t="s">
        <v>2844</v>
      </c>
      <c r="F170" s="218" t="s">
        <v>2845</v>
      </c>
      <c r="G170" s="219" t="s">
        <v>262</v>
      </c>
      <c r="H170" s="220">
        <v>33</v>
      </c>
      <c r="I170" s="221"/>
      <c r="J170" s="222">
        <f>ROUND(I170*H170,2)</f>
        <v>0</v>
      </c>
      <c r="K170" s="223"/>
      <c r="L170" s="44"/>
      <c r="M170" s="224" t="s">
        <v>1</v>
      </c>
      <c r="N170" s="225" t="s">
        <v>41</v>
      </c>
      <c r="O170" s="91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8" t="s">
        <v>126</v>
      </c>
      <c r="AT170" s="228" t="s">
        <v>120</v>
      </c>
      <c r="AU170" s="228" t="s">
        <v>86</v>
      </c>
      <c r="AY170" s="17" t="s">
        <v>116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7" t="s">
        <v>81</v>
      </c>
      <c r="BK170" s="229">
        <f>ROUND(I170*H170,2)</f>
        <v>0</v>
      </c>
      <c r="BL170" s="17" t="s">
        <v>126</v>
      </c>
      <c r="BM170" s="228" t="s">
        <v>2846</v>
      </c>
    </row>
    <row r="171" s="2" customFormat="1" ht="24.15" customHeight="1">
      <c r="A171" s="38"/>
      <c r="B171" s="39"/>
      <c r="C171" s="216" t="s">
        <v>432</v>
      </c>
      <c r="D171" s="216" t="s">
        <v>120</v>
      </c>
      <c r="E171" s="217" t="s">
        <v>2847</v>
      </c>
      <c r="F171" s="218" t="s">
        <v>2848</v>
      </c>
      <c r="G171" s="219" t="s">
        <v>262</v>
      </c>
      <c r="H171" s="220">
        <v>33</v>
      </c>
      <c r="I171" s="221"/>
      <c r="J171" s="222">
        <f>ROUND(I171*H171,2)</f>
        <v>0</v>
      </c>
      <c r="K171" s="223"/>
      <c r="L171" s="44"/>
      <c r="M171" s="224" t="s">
        <v>1</v>
      </c>
      <c r="N171" s="225" t="s">
        <v>41</v>
      </c>
      <c r="O171" s="91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8" t="s">
        <v>126</v>
      </c>
      <c r="AT171" s="228" t="s">
        <v>120</v>
      </c>
      <c r="AU171" s="228" t="s">
        <v>86</v>
      </c>
      <c r="AY171" s="17" t="s">
        <v>116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7" t="s">
        <v>81</v>
      </c>
      <c r="BK171" s="229">
        <f>ROUND(I171*H171,2)</f>
        <v>0</v>
      </c>
      <c r="BL171" s="17" t="s">
        <v>126</v>
      </c>
      <c r="BM171" s="228" t="s">
        <v>2849</v>
      </c>
    </row>
    <row r="172" s="2" customFormat="1" ht="24.15" customHeight="1">
      <c r="A172" s="38"/>
      <c r="B172" s="39"/>
      <c r="C172" s="216" t="s">
        <v>437</v>
      </c>
      <c r="D172" s="216" t="s">
        <v>120</v>
      </c>
      <c r="E172" s="217" t="s">
        <v>2850</v>
      </c>
      <c r="F172" s="218" t="s">
        <v>2851</v>
      </c>
      <c r="G172" s="219" t="s">
        <v>262</v>
      </c>
      <c r="H172" s="220">
        <v>148</v>
      </c>
      <c r="I172" s="221"/>
      <c r="J172" s="222">
        <f>ROUND(I172*H172,2)</f>
        <v>0</v>
      </c>
      <c r="K172" s="223"/>
      <c r="L172" s="44"/>
      <c r="M172" s="224" t="s">
        <v>1</v>
      </c>
      <c r="N172" s="225" t="s">
        <v>41</v>
      </c>
      <c r="O172" s="91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8" t="s">
        <v>126</v>
      </c>
      <c r="AT172" s="228" t="s">
        <v>120</v>
      </c>
      <c r="AU172" s="228" t="s">
        <v>86</v>
      </c>
      <c r="AY172" s="17" t="s">
        <v>116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7" t="s">
        <v>81</v>
      </c>
      <c r="BK172" s="229">
        <f>ROUND(I172*H172,2)</f>
        <v>0</v>
      </c>
      <c r="BL172" s="17" t="s">
        <v>126</v>
      </c>
      <c r="BM172" s="228" t="s">
        <v>2852</v>
      </c>
    </row>
    <row r="173" s="2" customFormat="1" ht="14.4" customHeight="1">
      <c r="A173" s="38"/>
      <c r="B173" s="39"/>
      <c r="C173" s="216" t="s">
        <v>448</v>
      </c>
      <c r="D173" s="216" t="s">
        <v>120</v>
      </c>
      <c r="E173" s="217" t="s">
        <v>2853</v>
      </c>
      <c r="F173" s="218" t="s">
        <v>2854</v>
      </c>
      <c r="G173" s="219" t="s">
        <v>262</v>
      </c>
      <c r="H173" s="220">
        <v>148</v>
      </c>
      <c r="I173" s="221"/>
      <c r="J173" s="222">
        <f>ROUND(I173*H173,2)</f>
        <v>0</v>
      </c>
      <c r="K173" s="223"/>
      <c r="L173" s="44"/>
      <c r="M173" s="224" t="s">
        <v>1</v>
      </c>
      <c r="N173" s="225" t="s">
        <v>41</v>
      </c>
      <c r="O173" s="91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8" t="s">
        <v>126</v>
      </c>
      <c r="AT173" s="228" t="s">
        <v>120</v>
      </c>
      <c r="AU173" s="228" t="s">
        <v>86</v>
      </c>
      <c r="AY173" s="17" t="s">
        <v>116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7" t="s">
        <v>81</v>
      </c>
      <c r="BK173" s="229">
        <f>ROUND(I173*H173,2)</f>
        <v>0</v>
      </c>
      <c r="BL173" s="17" t="s">
        <v>126</v>
      </c>
      <c r="BM173" s="228" t="s">
        <v>2855</v>
      </c>
    </row>
    <row r="174" s="2" customFormat="1" ht="24.15" customHeight="1">
      <c r="A174" s="38"/>
      <c r="B174" s="39"/>
      <c r="C174" s="216" t="s">
        <v>459</v>
      </c>
      <c r="D174" s="216" t="s">
        <v>120</v>
      </c>
      <c r="E174" s="217" t="s">
        <v>2856</v>
      </c>
      <c r="F174" s="218" t="s">
        <v>2857</v>
      </c>
      <c r="G174" s="219" t="s">
        <v>262</v>
      </c>
      <c r="H174" s="220">
        <v>33</v>
      </c>
      <c r="I174" s="221"/>
      <c r="J174" s="222">
        <f>ROUND(I174*H174,2)</f>
        <v>0</v>
      </c>
      <c r="K174" s="223"/>
      <c r="L174" s="44"/>
      <c r="M174" s="224" t="s">
        <v>1</v>
      </c>
      <c r="N174" s="225" t="s">
        <v>41</v>
      </c>
      <c r="O174" s="91"/>
      <c r="P174" s="226">
        <f>O174*H174</f>
        <v>0</v>
      </c>
      <c r="Q174" s="226">
        <v>0.084250000000000005</v>
      </c>
      <c r="R174" s="226">
        <f>Q174*H174</f>
        <v>2.7802500000000001</v>
      </c>
      <c r="S174" s="226">
        <v>0</v>
      </c>
      <c r="T174" s="22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8" t="s">
        <v>126</v>
      </c>
      <c r="AT174" s="228" t="s">
        <v>120</v>
      </c>
      <c r="AU174" s="228" t="s">
        <v>86</v>
      </c>
      <c r="AY174" s="17" t="s">
        <v>116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7" t="s">
        <v>81</v>
      </c>
      <c r="BK174" s="229">
        <f>ROUND(I174*H174,2)</f>
        <v>0</v>
      </c>
      <c r="BL174" s="17" t="s">
        <v>126</v>
      </c>
      <c r="BM174" s="228" t="s">
        <v>2858</v>
      </c>
    </row>
    <row r="175" s="2" customFormat="1" ht="24.15" customHeight="1">
      <c r="A175" s="38"/>
      <c r="B175" s="39"/>
      <c r="C175" s="271" t="s">
        <v>463</v>
      </c>
      <c r="D175" s="271" t="s">
        <v>1304</v>
      </c>
      <c r="E175" s="272" t="s">
        <v>2859</v>
      </c>
      <c r="F175" s="273" t="s">
        <v>2860</v>
      </c>
      <c r="G175" s="274" t="s">
        <v>262</v>
      </c>
      <c r="H175" s="275">
        <v>33.659999999999997</v>
      </c>
      <c r="I175" s="276"/>
      <c r="J175" s="277">
        <f>ROUND(I175*H175,2)</f>
        <v>0</v>
      </c>
      <c r="K175" s="278"/>
      <c r="L175" s="279"/>
      <c r="M175" s="280" t="s">
        <v>1</v>
      </c>
      <c r="N175" s="281" t="s">
        <v>41</v>
      </c>
      <c r="O175" s="91"/>
      <c r="P175" s="226">
        <f>O175*H175</f>
        <v>0</v>
      </c>
      <c r="Q175" s="226">
        <v>0.113</v>
      </c>
      <c r="R175" s="226">
        <f>Q175*H175</f>
        <v>3.8035799999999997</v>
      </c>
      <c r="S175" s="226">
        <v>0</v>
      </c>
      <c r="T175" s="22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8" t="s">
        <v>144</v>
      </c>
      <c r="AT175" s="228" t="s">
        <v>1304</v>
      </c>
      <c r="AU175" s="228" t="s">
        <v>86</v>
      </c>
      <c r="AY175" s="17" t="s">
        <v>116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7" t="s">
        <v>81</v>
      </c>
      <c r="BK175" s="229">
        <f>ROUND(I175*H175,2)</f>
        <v>0</v>
      </c>
      <c r="BL175" s="17" t="s">
        <v>126</v>
      </c>
      <c r="BM175" s="228" t="s">
        <v>2861</v>
      </c>
    </row>
    <row r="176" s="13" customFormat="1">
      <c r="A176" s="13"/>
      <c r="B176" s="237"/>
      <c r="C176" s="238"/>
      <c r="D176" s="239" t="s">
        <v>196</v>
      </c>
      <c r="E176" s="240" t="s">
        <v>1</v>
      </c>
      <c r="F176" s="241" t="s">
        <v>2862</v>
      </c>
      <c r="G176" s="238"/>
      <c r="H176" s="242">
        <v>33.659999999999997</v>
      </c>
      <c r="I176" s="243"/>
      <c r="J176" s="238"/>
      <c r="K176" s="238"/>
      <c r="L176" s="244"/>
      <c r="M176" s="245"/>
      <c r="N176" s="246"/>
      <c r="O176" s="246"/>
      <c r="P176" s="246"/>
      <c r="Q176" s="246"/>
      <c r="R176" s="246"/>
      <c r="S176" s="246"/>
      <c r="T176" s="24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8" t="s">
        <v>196</v>
      </c>
      <c r="AU176" s="248" t="s">
        <v>86</v>
      </c>
      <c r="AV176" s="13" t="s">
        <v>86</v>
      </c>
      <c r="AW176" s="13" t="s">
        <v>32</v>
      </c>
      <c r="AX176" s="13" t="s">
        <v>81</v>
      </c>
      <c r="AY176" s="248" t="s">
        <v>116</v>
      </c>
    </row>
    <row r="177" s="2" customFormat="1" ht="24.15" customHeight="1">
      <c r="A177" s="38"/>
      <c r="B177" s="39"/>
      <c r="C177" s="216" t="s">
        <v>468</v>
      </c>
      <c r="D177" s="216" t="s">
        <v>120</v>
      </c>
      <c r="E177" s="217" t="s">
        <v>2863</v>
      </c>
      <c r="F177" s="218" t="s">
        <v>2864</v>
      </c>
      <c r="G177" s="219" t="s">
        <v>262</v>
      </c>
      <c r="H177" s="220">
        <v>148</v>
      </c>
      <c r="I177" s="221"/>
      <c r="J177" s="222">
        <f>ROUND(I177*H177,2)</f>
        <v>0</v>
      </c>
      <c r="K177" s="223"/>
      <c r="L177" s="44"/>
      <c r="M177" s="224" t="s">
        <v>1</v>
      </c>
      <c r="N177" s="225" t="s">
        <v>41</v>
      </c>
      <c r="O177" s="91"/>
      <c r="P177" s="226">
        <f>O177*H177</f>
        <v>0</v>
      </c>
      <c r="Q177" s="226">
        <v>0.10362</v>
      </c>
      <c r="R177" s="226">
        <f>Q177*H177</f>
        <v>15.335760000000001</v>
      </c>
      <c r="S177" s="226">
        <v>0</v>
      </c>
      <c r="T177" s="227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8" t="s">
        <v>126</v>
      </c>
      <c r="AT177" s="228" t="s">
        <v>120</v>
      </c>
      <c r="AU177" s="228" t="s">
        <v>86</v>
      </c>
      <c r="AY177" s="17" t="s">
        <v>116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7" t="s">
        <v>81</v>
      </c>
      <c r="BK177" s="229">
        <f>ROUND(I177*H177,2)</f>
        <v>0</v>
      </c>
      <c r="BL177" s="17" t="s">
        <v>126</v>
      </c>
      <c r="BM177" s="228" t="s">
        <v>2865</v>
      </c>
    </row>
    <row r="178" s="2" customFormat="1" ht="14.4" customHeight="1">
      <c r="A178" s="38"/>
      <c r="B178" s="39"/>
      <c r="C178" s="271" t="s">
        <v>472</v>
      </c>
      <c r="D178" s="271" t="s">
        <v>1304</v>
      </c>
      <c r="E178" s="272" t="s">
        <v>2866</v>
      </c>
      <c r="F178" s="273" t="s">
        <v>2867</v>
      </c>
      <c r="G178" s="274" t="s">
        <v>262</v>
      </c>
      <c r="H178" s="275">
        <v>150.96000000000001</v>
      </c>
      <c r="I178" s="276"/>
      <c r="J178" s="277">
        <f>ROUND(I178*H178,2)</f>
        <v>0</v>
      </c>
      <c r="K178" s="278"/>
      <c r="L178" s="279"/>
      <c r="M178" s="280" t="s">
        <v>1</v>
      </c>
      <c r="N178" s="281" t="s">
        <v>41</v>
      </c>
      <c r="O178" s="91"/>
      <c r="P178" s="226">
        <f>O178*H178</f>
        <v>0</v>
      </c>
      <c r="Q178" s="226">
        <v>0.17599999999999999</v>
      </c>
      <c r="R178" s="226">
        <f>Q178*H178</f>
        <v>26.568960000000001</v>
      </c>
      <c r="S178" s="226">
        <v>0</v>
      </c>
      <c r="T178" s="227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8" t="s">
        <v>144</v>
      </c>
      <c r="AT178" s="228" t="s">
        <v>1304</v>
      </c>
      <c r="AU178" s="228" t="s">
        <v>86</v>
      </c>
      <c r="AY178" s="17" t="s">
        <v>116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7" t="s">
        <v>81</v>
      </c>
      <c r="BK178" s="229">
        <f>ROUND(I178*H178,2)</f>
        <v>0</v>
      </c>
      <c r="BL178" s="17" t="s">
        <v>126</v>
      </c>
      <c r="BM178" s="228" t="s">
        <v>2868</v>
      </c>
    </row>
    <row r="179" s="13" customFormat="1">
      <c r="A179" s="13"/>
      <c r="B179" s="237"/>
      <c r="C179" s="238"/>
      <c r="D179" s="239" t="s">
        <v>196</v>
      </c>
      <c r="E179" s="240" t="s">
        <v>1</v>
      </c>
      <c r="F179" s="241" t="s">
        <v>2869</v>
      </c>
      <c r="G179" s="238"/>
      <c r="H179" s="242">
        <v>150.96000000000001</v>
      </c>
      <c r="I179" s="243"/>
      <c r="J179" s="238"/>
      <c r="K179" s="238"/>
      <c r="L179" s="244"/>
      <c r="M179" s="245"/>
      <c r="N179" s="246"/>
      <c r="O179" s="246"/>
      <c r="P179" s="246"/>
      <c r="Q179" s="246"/>
      <c r="R179" s="246"/>
      <c r="S179" s="246"/>
      <c r="T179" s="24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8" t="s">
        <v>196</v>
      </c>
      <c r="AU179" s="248" t="s">
        <v>86</v>
      </c>
      <c r="AV179" s="13" t="s">
        <v>86</v>
      </c>
      <c r="AW179" s="13" t="s">
        <v>32</v>
      </c>
      <c r="AX179" s="13" t="s">
        <v>81</v>
      </c>
      <c r="AY179" s="248" t="s">
        <v>116</v>
      </c>
    </row>
    <row r="180" s="12" customFormat="1" ht="22.8" customHeight="1">
      <c r="A180" s="12"/>
      <c r="B180" s="200"/>
      <c r="C180" s="201"/>
      <c r="D180" s="202" t="s">
        <v>75</v>
      </c>
      <c r="E180" s="214" t="s">
        <v>135</v>
      </c>
      <c r="F180" s="214" t="s">
        <v>1135</v>
      </c>
      <c r="G180" s="201"/>
      <c r="H180" s="201"/>
      <c r="I180" s="204"/>
      <c r="J180" s="215">
        <f>BK180</f>
        <v>0</v>
      </c>
      <c r="K180" s="201"/>
      <c r="L180" s="206"/>
      <c r="M180" s="207"/>
      <c r="N180" s="208"/>
      <c r="O180" s="208"/>
      <c r="P180" s="209">
        <f>SUM(P181:P184)</f>
        <v>0</v>
      </c>
      <c r="Q180" s="208"/>
      <c r="R180" s="209">
        <f>SUM(R181:R184)</f>
        <v>6.5550800000000002</v>
      </c>
      <c r="S180" s="208"/>
      <c r="T180" s="210">
        <f>SUM(T181:T184)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1" t="s">
        <v>81</v>
      </c>
      <c r="AT180" s="212" t="s">
        <v>75</v>
      </c>
      <c r="AU180" s="212" t="s">
        <v>81</v>
      </c>
      <c r="AY180" s="211" t="s">
        <v>116</v>
      </c>
      <c r="BK180" s="213">
        <f>SUM(BK181:BK184)</f>
        <v>0</v>
      </c>
    </row>
    <row r="181" s="2" customFormat="1" ht="24.15" customHeight="1">
      <c r="A181" s="38"/>
      <c r="B181" s="39"/>
      <c r="C181" s="216" t="s">
        <v>508</v>
      </c>
      <c r="D181" s="216" t="s">
        <v>120</v>
      </c>
      <c r="E181" s="217" t="s">
        <v>1523</v>
      </c>
      <c r="F181" s="218" t="s">
        <v>1524</v>
      </c>
      <c r="G181" s="219" t="s">
        <v>194</v>
      </c>
      <c r="H181" s="220">
        <v>1.6399999999999999</v>
      </c>
      <c r="I181" s="221"/>
      <c r="J181" s="222">
        <f>ROUND(I181*H181,2)</f>
        <v>0</v>
      </c>
      <c r="K181" s="223"/>
      <c r="L181" s="44"/>
      <c r="M181" s="224" t="s">
        <v>1</v>
      </c>
      <c r="N181" s="225" t="s">
        <v>41</v>
      </c>
      <c r="O181" s="91"/>
      <c r="P181" s="226">
        <f>O181*H181</f>
        <v>0</v>
      </c>
      <c r="Q181" s="226">
        <v>2.1600000000000001</v>
      </c>
      <c r="R181" s="226">
        <f>Q181*H181</f>
        <v>3.5424000000000002</v>
      </c>
      <c r="S181" s="226">
        <v>0</v>
      </c>
      <c r="T181" s="22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8" t="s">
        <v>126</v>
      </c>
      <c r="AT181" s="228" t="s">
        <v>120</v>
      </c>
      <c r="AU181" s="228" t="s">
        <v>86</v>
      </c>
      <c r="AY181" s="17" t="s">
        <v>116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7" t="s">
        <v>81</v>
      </c>
      <c r="BK181" s="229">
        <f>ROUND(I181*H181,2)</f>
        <v>0</v>
      </c>
      <c r="BL181" s="17" t="s">
        <v>126</v>
      </c>
      <c r="BM181" s="228" t="s">
        <v>2870</v>
      </c>
    </row>
    <row r="182" s="13" customFormat="1">
      <c r="A182" s="13"/>
      <c r="B182" s="237"/>
      <c r="C182" s="238"/>
      <c r="D182" s="239" t="s">
        <v>196</v>
      </c>
      <c r="E182" s="240" t="s">
        <v>1</v>
      </c>
      <c r="F182" s="241" t="s">
        <v>2871</v>
      </c>
      <c r="G182" s="238"/>
      <c r="H182" s="242">
        <v>1.6399999999999999</v>
      </c>
      <c r="I182" s="243"/>
      <c r="J182" s="238"/>
      <c r="K182" s="238"/>
      <c r="L182" s="244"/>
      <c r="M182" s="245"/>
      <c r="N182" s="246"/>
      <c r="O182" s="246"/>
      <c r="P182" s="246"/>
      <c r="Q182" s="246"/>
      <c r="R182" s="246"/>
      <c r="S182" s="246"/>
      <c r="T182" s="24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8" t="s">
        <v>196</v>
      </c>
      <c r="AU182" s="248" t="s">
        <v>86</v>
      </c>
      <c r="AV182" s="13" t="s">
        <v>86</v>
      </c>
      <c r="AW182" s="13" t="s">
        <v>32</v>
      </c>
      <c r="AX182" s="13" t="s">
        <v>81</v>
      </c>
      <c r="AY182" s="248" t="s">
        <v>116</v>
      </c>
    </row>
    <row r="183" s="2" customFormat="1" ht="14.4" customHeight="1">
      <c r="A183" s="38"/>
      <c r="B183" s="39"/>
      <c r="C183" s="216" t="s">
        <v>519</v>
      </c>
      <c r="D183" s="216" t="s">
        <v>120</v>
      </c>
      <c r="E183" s="217" t="s">
        <v>2872</v>
      </c>
      <c r="F183" s="218" t="s">
        <v>2873</v>
      </c>
      <c r="G183" s="219" t="s">
        <v>262</v>
      </c>
      <c r="H183" s="220">
        <v>16.399999999999999</v>
      </c>
      <c r="I183" s="221"/>
      <c r="J183" s="222">
        <f>ROUND(I183*H183,2)</f>
        <v>0</v>
      </c>
      <c r="K183" s="223"/>
      <c r="L183" s="44"/>
      <c r="M183" s="224" t="s">
        <v>1</v>
      </c>
      <c r="N183" s="225" t="s">
        <v>41</v>
      </c>
      <c r="O183" s="91"/>
      <c r="P183" s="226">
        <f>O183*H183</f>
        <v>0</v>
      </c>
      <c r="Q183" s="226">
        <v>0.1837</v>
      </c>
      <c r="R183" s="226">
        <f>Q183*H183</f>
        <v>3.0126799999999996</v>
      </c>
      <c r="S183" s="226">
        <v>0</v>
      </c>
      <c r="T183" s="227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8" t="s">
        <v>126</v>
      </c>
      <c r="AT183" s="228" t="s">
        <v>120</v>
      </c>
      <c r="AU183" s="228" t="s">
        <v>86</v>
      </c>
      <c r="AY183" s="17" t="s">
        <v>116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7" t="s">
        <v>81</v>
      </c>
      <c r="BK183" s="229">
        <f>ROUND(I183*H183,2)</f>
        <v>0</v>
      </c>
      <c r="BL183" s="17" t="s">
        <v>126</v>
      </c>
      <c r="BM183" s="228" t="s">
        <v>2874</v>
      </c>
    </row>
    <row r="184" s="13" customFormat="1">
      <c r="A184" s="13"/>
      <c r="B184" s="237"/>
      <c r="C184" s="238"/>
      <c r="D184" s="239" t="s">
        <v>196</v>
      </c>
      <c r="E184" s="240" t="s">
        <v>1</v>
      </c>
      <c r="F184" s="241" t="s">
        <v>2875</v>
      </c>
      <c r="G184" s="238"/>
      <c r="H184" s="242">
        <v>16.399999999999999</v>
      </c>
      <c r="I184" s="243"/>
      <c r="J184" s="238"/>
      <c r="K184" s="238"/>
      <c r="L184" s="244"/>
      <c r="M184" s="245"/>
      <c r="N184" s="246"/>
      <c r="O184" s="246"/>
      <c r="P184" s="246"/>
      <c r="Q184" s="246"/>
      <c r="R184" s="246"/>
      <c r="S184" s="246"/>
      <c r="T184" s="24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8" t="s">
        <v>196</v>
      </c>
      <c r="AU184" s="248" t="s">
        <v>86</v>
      </c>
      <c r="AV184" s="13" t="s">
        <v>86</v>
      </c>
      <c r="AW184" s="13" t="s">
        <v>32</v>
      </c>
      <c r="AX184" s="13" t="s">
        <v>81</v>
      </c>
      <c r="AY184" s="248" t="s">
        <v>116</v>
      </c>
    </row>
    <row r="185" s="12" customFormat="1" ht="22.8" customHeight="1">
      <c r="A185" s="12"/>
      <c r="B185" s="200"/>
      <c r="C185" s="201"/>
      <c r="D185" s="202" t="s">
        <v>75</v>
      </c>
      <c r="E185" s="214" t="s">
        <v>259</v>
      </c>
      <c r="F185" s="214" t="s">
        <v>1535</v>
      </c>
      <c r="G185" s="201"/>
      <c r="H185" s="201"/>
      <c r="I185" s="204"/>
      <c r="J185" s="215">
        <f>BK185</f>
        <v>0</v>
      </c>
      <c r="K185" s="201"/>
      <c r="L185" s="206"/>
      <c r="M185" s="207"/>
      <c r="N185" s="208"/>
      <c r="O185" s="208"/>
      <c r="P185" s="209">
        <f>SUM(P186:P217)</f>
        <v>0</v>
      </c>
      <c r="Q185" s="208"/>
      <c r="R185" s="209">
        <f>SUM(R186:R217)</f>
        <v>24.02766884</v>
      </c>
      <c r="S185" s="208"/>
      <c r="T185" s="210">
        <f>SUM(T186:T217)</f>
        <v>24.825894000000002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1" t="s">
        <v>81</v>
      </c>
      <c r="AT185" s="212" t="s">
        <v>75</v>
      </c>
      <c r="AU185" s="212" t="s">
        <v>81</v>
      </c>
      <c r="AY185" s="211" t="s">
        <v>116</v>
      </c>
      <c r="BK185" s="213">
        <f>SUM(BK186:BK217)</f>
        <v>0</v>
      </c>
    </row>
    <row r="186" s="2" customFormat="1" ht="24.15" customHeight="1">
      <c r="A186" s="38"/>
      <c r="B186" s="39"/>
      <c r="C186" s="216" t="s">
        <v>558</v>
      </c>
      <c r="D186" s="216" t="s">
        <v>120</v>
      </c>
      <c r="E186" s="217" t="s">
        <v>2876</v>
      </c>
      <c r="F186" s="218" t="s">
        <v>2877</v>
      </c>
      <c r="G186" s="219" t="s">
        <v>295</v>
      </c>
      <c r="H186" s="220">
        <v>1</v>
      </c>
      <c r="I186" s="221"/>
      <c r="J186" s="222">
        <f>ROUND(I186*H186,2)</f>
        <v>0</v>
      </c>
      <c r="K186" s="223"/>
      <c r="L186" s="44"/>
      <c r="M186" s="224" t="s">
        <v>1</v>
      </c>
      <c r="N186" s="225" t="s">
        <v>41</v>
      </c>
      <c r="O186" s="91"/>
      <c r="P186" s="226">
        <f>O186*H186</f>
        <v>0</v>
      </c>
      <c r="Q186" s="226">
        <v>0.00069999999999999999</v>
      </c>
      <c r="R186" s="226">
        <f>Q186*H186</f>
        <v>0.00069999999999999999</v>
      </c>
      <c r="S186" s="226">
        <v>0</v>
      </c>
      <c r="T186" s="22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8" t="s">
        <v>126</v>
      </c>
      <c r="AT186" s="228" t="s">
        <v>120</v>
      </c>
      <c r="AU186" s="228" t="s">
        <v>86</v>
      </c>
      <c r="AY186" s="17" t="s">
        <v>116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7" t="s">
        <v>81</v>
      </c>
      <c r="BK186" s="229">
        <f>ROUND(I186*H186,2)</f>
        <v>0</v>
      </c>
      <c r="BL186" s="17" t="s">
        <v>126</v>
      </c>
      <c r="BM186" s="228" t="s">
        <v>2878</v>
      </c>
    </row>
    <row r="187" s="2" customFormat="1" ht="24.15" customHeight="1">
      <c r="A187" s="38"/>
      <c r="B187" s="39"/>
      <c r="C187" s="216" t="s">
        <v>563</v>
      </c>
      <c r="D187" s="216" t="s">
        <v>120</v>
      </c>
      <c r="E187" s="217" t="s">
        <v>2879</v>
      </c>
      <c r="F187" s="218" t="s">
        <v>2880</v>
      </c>
      <c r="G187" s="219" t="s">
        <v>295</v>
      </c>
      <c r="H187" s="220">
        <v>1</v>
      </c>
      <c r="I187" s="221"/>
      <c r="J187" s="222">
        <f>ROUND(I187*H187,2)</f>
        <v>0</v>
      </c>
      <c r="K187" s="223"/>
      <c r="L187" s="44"/>
      <c r="M187" s="224" t="s">
        <v>1</v>
      </c>
      <c r="N187" s="225" t="s">
        <v>41</v>
      </c>
      <c r="O187" s="91"/>
      <c r="P187" s="226">
        <f>O187*H187</f>
        <v>0</v>
      </c>
      <c r="Q187" s="226">
        <v>0.10940999999999999</v>
      </c>
      <c r="R187" s="226">
        <f>Q187*H187</f>
        <v>0.10940999999999999</v>
      </c>
      <c r="S187" s="226">
        <v>0</v>
      </c>
      <c r="T187" s="227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8" t="s">
        <v>126</v>
      </c>
      <c r="AT187" s="228" t="s">
        <v>120</v>
      </c>
      <c r="AU187" s="228" t="s">
        <v>86</v>
      </c>
      <c r="AY187" s="17" t="s">
        <v>116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7" t="s">
        <v>81</v>
      </c>
      <c r="BK187" s="229">
        <f>ROUND(I187*H187,2)</f>
        <v>0</v>
      </c>
      <c r="BL187" s="17" t="s">
        <v>126</v>
      </c>
      <c r="BM187" s="228" t="s">
        <v>2881</v>
      </c>
    </row>
    <row r="188" s="2" customFormat="1" ht="24.15" customHeight="1">
      <c r="A188" s="38"/>
      <c r="B188" s="39"/>
      <c r="C188" s="271" t="s">
        <v>569</v>
      </c>
      <c r="D188" s="271" t="s">
        <v>1304</v>
      </c>
      <c r="E188" s="272" t="s">
        <v>2882</v>
      </c>
      <c r="F188" s="273" t="s">
        <v>2883</v>
      </c>
      <c r="G188" s="274" t="s">
        <v>123</v>
      </c>
      <c r="H188" s="275">
        <v>1</v>
      </c>
      <c r="I188" s="276"/>
      <c r="J188" s="277">
        <f>ROUND(I188*H188,2)</f>
        <v>0</v>
      </c>
      <c r="K188" s="278"/>
      <c r="L188" s="279"/>
      <c r="M188" s="280" t="s">
        <v>1</v>
      </c>
      <c r="N188" s="281" t="s">
        <v>41</v>
      </c>
      <c r="O188" s="91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8" t="s">
        <v>144</v>
      </c>
      <c r="AT188" s="228" t="s">
        <v>1304</v>
      </c>
      <c r="AU188" s="228" t="s">
        <v>86</v>
      </c>
      <c r="AY188" s="17" t="s">
        <v>116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7" t="s">
        <v>81</v>
      </c>
      <c r="BK188" s="229">
        <f>ROUND(I188*H188,2)</f>
        <v>0</v>
      </c>
      <c r="BL188" s="17" t="s">
        <v>126</v>
      </c>
      <c r="BM188" s="228" t="s">
        <v>2884</v>
      </c>
    </row>
    <row r="189" s="2" customFormat="1" ht="24.15" customHeight="1">
      <c r="A189" s="38"/>
      <c r="B189" s="39"/>
      <c r="C189" s="216" t="s">
        <v>576</v>
      </c>
      <c r="D189" s="216" t="s">
        <v>120</v>
      </c>
      <c r="E189" s="217" t="s">
        <v>2885</v>
      </c>
      <c r="F189" s="218" t="s">
        <v>2886</v>
      </c>
      <c r="G189" s="219" t="s">
        <v>697</v>
      </c>
      <c r="H189" s="220">
        <v>43.299999999999997</v>
      </c>
      <c r="I189" s="221"/>
      <c r="J189" s="222">
        <f>ROUND(I189*H189,2)</f>
        <v>0</v>
      </c>
      <c r="K189" s="223"/>
      <c r="L189" s="44"/>
      <c r="M189" s="224" t="s">
        <v>1</v>
      </c>
      <c r="N189" s="225" t="s">
        <v>41</v>
      </c>
      <c r="O189" s="91"/>
      <c r="P189" s="226">
        <f>O189*H189</f>
        <v>0</v>
      </c>
      <c r="Q189" s="226">
        <v>0.1295</v>
      </c>
      <c r="R189" s="226">
        <f>Q189*H189</f>
        <v>5.6073499999999994</v>
      </c>
      <c r="S189" s="226">
        <v>0</v>
      </c>
      <c r="T189" s="227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8" t="s">
        <v>126</v>
      </c>
      <c r="AT189" s="228" t="s">
        <v>120</v>
      </c>
      <c r="AU189" s="228" t="s">
        <v>86</v>
      </c>
      <c r="AY189" s="17" t="s">
        <v>116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7" t="s">
        <v>81</v>
      </c>
      <c r="BK189" s="229">
        <f>ROUND(I189*H189,2)</f>
        <v>0</v>
      </c>
      <c r="BL189" s="17" t="s">
        <v>126</v>
      </c>
      <c r="BM189" s="228" t="s">
        <v>2887</v>
      </c>
    </row>
    <row r="190" s="13" customFormat="1">
      <c r="A190" s="13"/>
      <c r="B190" s="237"/>
      <c r="C190" s="238"/>
      <c r="D190" s="239" t="s">
        <v>196</v>
      </c>
      <c r="E190" s="240" t="s">
        <v>1</v>
      </c>
      <c r="F190" s="241" t="s">
        <v>2888</v>
      </c>
      <c r="G190" s="238"/>
      <c r="H190" s="242">
        <v>36.299999999999997</v>
      </c>
      <c r="I190" s="243"/>
      <c r="J190" s="238"/>
      <c r="K190" s="238"/>
      <c r="L190" s="244"/>
      <c r="M190" s="245"/>
      <c r="N190" s="246"/>
      <c r="O190" s="246"/>
      <c r="P190" s="246"/>
      <c r="Q190" s="246"/>
      <c r="R190" s="246"/>
      <c r="S190" s="246"/>
      <c r="T190" s="24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8" t="s">
        <v>196</v>
      </c>
      <c r="AU190" s="248" t="s">
        <v>86</v>
      </c>
      <c r="AV190" s="13" t="s">
        <v>86</v>
      </c>
      <c r="AW190" s="13" t="s">
        <v>32</v>
      </c>
      <c r="AX190" s="13" t="s">
        <v>76</v>
      </c>
      <c r="AY190" s="248" t="s">
        <v>116</v>
      </c>
    </row>
    <row r="191" s="13" customFormat="1">
      <c r="A191" s="13"/>
      <c r="B191" s="237"/>
      <c r="C191" s="238"/>
      <c r="D191" s="239" t="s">
        <v>196</v>
      </c>
      <c r="E191" s="240" t="s">
        <v>1</v>
      </c>
      <c r="F191" s="241" t="s">
        <v>2889</v>
      </c>
      <c r="G191" s="238"/>
      <c r="H191" s="242">
        <v>7</v>
      </c>
      <c r="I191" s="243"/>
      <c r="J191" s="238"/>
      <c r="K191" s="238"/>
      <c r="L191" s="244"/>
      <c r="M191" s="245"/>
      <c r="N191" s="246"/>
      <c r="O191" s="246"/>
      <c r="P191" s="246"/>
      <c r="Q191" s="246"/>
      <c r="R191" s="246"/>
      <c r="S191" s="246"/>
      <c r="T191" s="24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8" t="s">
        <v>196</v>
      </c>
      <c r="AU191" s="248" t="s">
        <v>86</v>
      </c>
      <c r="AV191" s="13" t="s">
        <v>86</v>
      </c>
      <c r="AW191" s="13" t="s">
        <v>32</v>
      </c>
      <c r="AX191" s="13" t="s">
        <v>76</v>
      </c>
      <c r="AY191" s="248" t="s">
        <v>116</v>
      </c>
    </row>
    <row r="192" s="14" customFormat="1">
      <c r="A192" s="14"/>
      <c r="B192" s="249"/>
      <c r="C192" s="250"/>
      <c r="D192" s="239" t="s">
        <v>196</v>
      </c>
      <c r="E192" s="251" t="s">
        <v>1</v>
      </c>
      <c r="F192" s="252" t="s">
        <v>201</v>
      </c>
      <c r="G192" s="250"/>
      <c r="H192" s="253">
        <v>43.299999999999997</v>
      </c>
      <c r="I192" s="254"/>
      <c r="J192" s="250"/>
      <c r="K192" s="250"/>
      <c r="L192" s="255"/>
      <c r="M192" s="256"/>
      <c r="N192" s="257"/>
      <c r="O192" s="257"/>
      <c r="P192" s="257"/>
      <c r="Q192" s="257"/>
      <c r="R192" s="257"/>
      <c r="S192" s="257"/>
      <c r="T192" s="258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9" t="s">
        <v>196</v>
      </c>
      <c r="AU192" s="259" t="s">
        <v>86</v>
      </c>
      <c r="AV192" s="14" t="s">
        <v>126</v>
      </c>
      <c r="AW192" s="14" t="s">
        <v>32</v>
      </c>
      <c r="AX192" s="14" t="s">
        <v>81</v>
      </c>
      <c r="AY192" s="259" t="s">
        <v>116</v>
      </c>
    </row>
    <row r="193" s="2" customFormat="1" ht="14.4" customHeight="1">
      <c r="A193" s="38"/>
      <c r="B193" s="39"/>
      <c r="C193" s="271" t="s">
        <v>580</v>
      </c>
      <c r="D193" s="271" t="s">
        <v>1304</v>
      </c>
      <c r="E193" s="272" t="s">
        <v>2890</v>
      </c>
      <c r="F193" s="273" t="s">
        <v>2891</v>
      </c>
      <c r="G193" s="274" t="s">
        <v>697</v>
      </c>
      <c r="H193" s="275">
        <v>43.732999999999997</v>
      </c>
      <c r="I193" s="276"/>
      <c r="J193" s="277">
        <f>ROUND(I193*H193,2)</f>
        <v>0</v>
      </c>
      <c r="K193" s="278"/>
      <c r="L193" s="279"/>
      <c r="M193" s="280" t="s">
        <v>1</v>
      </c>
      <c r="N193" s="281" t="s">
        <v>41</v>
      </c>
      <c r="O193" s="91"/>
      <c r="P193" s="226">
        <f>O193*H193</f>
        <v>0</v>
      </c>
      <c r="Q193" s="226">
        <v>0.056120000000000003</v>
      </c>
      <c r="R193" s="226">
        <f>Q193*H193</f>
        <v>2.4542959600000001</v>
      </c>
      <c r="S193" s="226">
        <v>0</v>
      </c>
      <c r="T193" s="227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8" t="s">
        <v>144</v>
      </c>
      <c r="AT193" s="228" t="s">
        <v>1304</v>
      </c>
      <c r="AU193" s="228" t="s">
        <v>86</v>
      </c>
      <c r="AY193" s="17" t="s">
        <v>116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7" t="s">
        <v>81</v>
      </c>
      <c r="BK193" s="229">
        <f>ROUND(I193*H193,2)</f>
        <v>0</v>
      </c>
      <c r="BL193" s="17" t="s">
        <v>126</v>
      </c>
      <c r="BM193" s="228" t="s">
        <v>2892</v>
      </c>
    </row>
    <row r="194" s="13" customFormat="1">
      <c r="A194" s="13"/>
      <c r="B194" s="237"/>
      <c r="C194" s="238"/>
      <c r="D194" s="239" t="s">
        <v>196</v>
      </c>
      <c r="E194" s="240" t="s">
        <v>1</v>
      </c>
      <c r="F194" s="241" t="s">
        <v>2893</v>
      </c>
      <c r="G194" s="238"/>
      <c r="H194" s="242">
        <v>43.732999999999997</v>
      </c>
      <c r="I194" s="243"/>
      <c r="J194" s="238"/>
      <c r="K194" s="238"/>
      <c r="L194" s="244"/>
      <c r="M194" s="245"/>
      <c r="N194" s="246"/>
      <c r="O194" s="246"/>
      <c r="P194" s="246"/>
      <c r="Q194" s="246"/>
      <c r="R194" s="246"/>
      <c r="S194" s="246"/>
      <c r="T194" s="24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8" t="s">
        <v>196</v>
      </c>
      <c r="AU194" s="248" t="s">
        <v>86</v>
      </c>
      <c r="AV194" s="13" t="s">
        <v>86</v>
      </c>
      <c r="AW194" s="13" t="s">
        <v>32</v>
      </c>
      <c r="AX194" s="13" t="s">
        <v>81</v>
      </c>
      <c r="AY194" s="248" t="s">
        <v>116</v>
      </c>
    </row>
    <row r="195" s="2" customFormat="1" ht="24.15" customHeight="1">
      <c r="A195" s="38"/>
      <c r="B195" s="39"/>
      <c r="C195" s="216" t="s">
        <v>584</v>
      </c>
      <c r="D195" s="216" t="s">
        <v>120</v>
      </c>
      <c r="E195" s="217" t="s">
        <v>2894</v>
      </c>
      <c r="F195" s="218" t="s">
        <v>2895</v>
      </c>
      <c r="G195" s="219" t="s">
        <v>697</v>
      </c>
      <c r="H195" s="220">
        <v>61.899999999999999</v>
      </c>
      <c r="I195" s="221"/>
      <c r="J195" s="222">
        <f>ROUND(I195*H195,2)</f>
        <v>0</v>
      </c>
      <c r="K195" s="223"/>
      <c r="L195" s="44"/>
      <c r="M195" s="224" t="s">
        <v>1</v>
      </c>
      <c r="N195" s="225" t="s">
        <v>41</v>
      </c>
      <c r="O195" s="91"/>
      <c r="P195" s="226">
        <f>O195*H195</f>
        <v>0</v>
      </c>
      <c r="Q195" s="226">
        <v>0.10095</v>
      </c>
      <c r="R195" s="226">
        <f>Q195*H195</f>
        <v>6.2488049999999999</v>
      </c>
      <c r="S195" s="226">
        <v>0</v>
      </c>
      <c r="T195" s="227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8" t="s">
        <v>126</v>
      </c>
      <c r="AT195" s="228" t="s">
        <v>120</v>
      </c>
      <c r="AU195" s="228" t="s">
        <v>86</v>
      </c>
      <c r="AY195" s="17" t="s">
        <v>116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7" t="s">
        <v>81</v>
      </c>
      <c r="BK195" s="229">
        <f>ROUND(I195*H195,2)</f>
        <v>0</v>
      </c>
      <c r="BL195" s="17" t="s">
        <v>126</v>
      </c>
      <c r="BM195" s="228" t="s">
        <v>2896</v>
      </c>
    </row>
    <row r="196" s="13" customFormat="1">
      <c r="A196" s="13"/>
      <c r="B196" s="237"/>
      <c r="C196" s="238"/>
      <c r="D196" s="239" t="s">
        <v>196</v>
      </c>
      <c r="E196" s="240" t="s">
        <v>1</v>
      </c>
      <c r="F196" s="241" t="s">
        <v>2897</v>
      </c>
      <c r="G196" s="238"/>
      <c r="H196" s="242">
        <v>43.899999999999999</v>
      </c>
      <c r="I196" s="243"/>
      <c r="J196" s="238"/>
      <c r="K196" s="238"/>
      <c r="L196" s="244"/>
      <c r="M196" s="245"/>
      <c r="N196" s="246"/>
      <c r="O196" s="246"/>
      <c r="P196" s="246"/>
      <c r="Q196" s="246"/>
      <c r="R196" s="246"/>
      <c r="S196" s="246"/>
      <c r="T196" s="24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8" t="s">
        <v>196</v>
      </c>
      <c r="AU196" s="248" t="s">
        <v>86</v>
      </c>
      <c r="AV196" s="13" t="s">
        <v>86</v>
      </c>
      <c r="AW196" s="13" t="s">
        <v>32</v>
      </c>
      <c r="AX196" s="13" t="s">
        <v>76</v>
      </c>
      <c r="AY196" s="248" t="s">
        <v>116</v>
      </c>
    </row>
    <row r="197" s="13" customFormat="1">
      <c r="A197" s="13"/>
      <c r="B197" s="237"/>
      <c r="C197" s="238"/>
      <c r="D197" s="239" t="s">
        <v>196</v>
      </c>
      <c r="E197" s="240" t="s">
        <v>1</v>
      </c>
      <c r="F197" s="241" t="s">
        <v>2898</v>
      </c>
      <c r="G197" s="238"/>
      <c r="H197" s="242">
        <v>9.5</v>
      </c>
      <c r="I197" s="243"/>
      <c r="J197" s="238"/>
      <c r="K197" s="238"/>
      <c r="L197" s="244"/>
      <c r="M197" s="245"/>
      <c r="N197" s="246"/>
      <c r="O197" s="246"/>
      <c r="P197" s="246"/>
      <c r="Q197" s="246"/>
      <c r="R197" s="246"/>
      <c r="S197" s="246"/>
      <c r="T197" s="24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8" t="s">
        <v>196</v>
      </c>
      <c r="AU197" s="248" t="s">
        <v>86</v>
      </c>
      <c r="AV197" s="13" t="s">
        <v>86</v>
      </c>
      <c r="AW197" s="13" t="s">
        <v>32</v>
      </c>
      <c r="AX197" s="13" t="s">
        <v>76</v>
      </c>
      <c r="AY197" s="248" t="s">
        <v>116</v>
      </c>
    </row>
    <row r="198" s="13" customFormat="1">
      <c r="A198" s="13"/>
      <c r="B198" s="237"/>
      <c r="C198" s="238"/>
      <c r="D198" s="239" t="s">
        <v>196</v>
      </c>
      <c r="E198" s="240" t="s">
        <v>1</v>
      </c>
      <c r="F198" s="241" t="s">
        <v>2899</v>
      </c>
      <c r="G198" s="238"/>
      <c r="H198" s="242">
        <v>8.5</v>
      </c>
      <c r="I198" s="243"/>
      <c r="J198" s="238"/>
      <c r="K198" s="238"/>
      <c r="L198" s="244"/>
      <c r="M198" s="245"/>
      <c r="N198" s="246"/>
      <c r="O198" s="246"/>
      <c r="P198" s="246"/>
      <c r="Q198" s="246"/>
      <c r="R198" s="246"/>
      <c r="S198" s="246"/>
      <c r="T198" s="24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8" t="s">
        <v>196</v>
      </c>
      <c r="AU198" s="248" t="s">
        <v>86</v>
      </c>
      <c r="AV198" s="13" t="s">
        <v>86</v>
      </c>
      <c r="AW198" s="13" t="s">
        <v>32</v>
      </c>
      <c r="AX198" s="13" t="s">
        <v>76</v>
      </c>
      <c r="AY198" s="248" t="s">
        <v>116</v>
      </c>
    </row>
    <row r="199" s="14" customFormat="1">
      <c r="A199" s="14"/>
      <c r="B199" s="249"/>
      <c r="C199" s="250"/>
      <c r="D199" s="239" t="s">
        <v>196</v>
      </c>
      <c r="E199" s="251" t="s">
        <v>1</v>
      </c>
      <c r="F199" s="252" t="s">
        <v>201</v>
      </c>
      <c r="G199" s="250"/>
      <c r="H199" s="253">
        <v>61.899999999999999</v>
      </c>
      <c r="I199" s="254"/>
      <c r="J199" s="250"/>
      <c r="K199" s="250"/>
      <c r="L199" s="255"/>
      <c r="M199" s="256"/>
      <c r="N199" s="257"/>
      <c r="O199" s="257"/>
      <c r="P199" s="257"/>
      <c r="Q199" s="257"/>
      <c r="R199" s="257"/>
      <c r="S199" s="257"/>
      <c r="T199" s="258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9" t="s">
        <v>196</v>
      </c>
      <c r="AU199" s="259" t="s">
        <v>86</v>
      </c>
      <c r="AV199" s="14" t="s">
        <v>126</v>
      </c>
      <c r="AW199" s="14" t="s">
        <v>32</v>
      </c>
      <c r="AX199" s="14" t="s">
        <v>81</v>
      </c>
      <c r="AY199" s="259" t="s">
        <v>116</v>
      </c>
    </row>
    <row r="200" s="2" customFormat="1" ht="14.4" customHeight="1">
      <c r="A200" s="38"/>
      <c r="B200" s="39"/>
      <c r="C200" s="271" t="s">
        <v>588</v>
      </c>
      <c r="D200" s="271" t="s">
        <v>1304</v>
      </c>
      <c r="E200" s="272" t="s">
        <v>2900</v>
      </c>
      <c r="F200" s="273" t="s">
        <v>2901</v>
      </c>
      <c r="G200" s="274" t="s">
        <v>697</v>
      </c>
      <c r="H200" s="275">
        <v>62.518999999999998</v>
      </c>
      <c r="I200" s="276"/>
      <c r="J200" s="277">
        <f>ROUND(I200*H200,2)</f>
        <v>0</v>
      </c>
      <c r="K200" s="278"/>
      <c r="L200" s="279"/>
      <c r="M200" s="280" t="s">
        <v>1</v>
      </c>
      <c r="N200" s="281" t="s">
        <v>41</v>
      </c>
      <c r="O200" s="91"/>
      <c r="P200" s="226">
        <f>O200*H200</f>
        <v>0</v>
      </c>
      <c r="Q200" s="226">
        <v>0.028000000000000001</v>
      </c>
      <c r="R200" s="226">
        <f>Q200*H200</f>
        <v>1.750532</v>
      </c>
      <c r="S200" s="226">
        <v>0</v>
      </c>
      <c r="T200" s="227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8" t="s">
        <v>144</v>
      </c>
      <c r="AT200" s="228" t="s">
        <v>1304</v>
      </c>
      <c r="AU200" s="228" t="s">
        <v>86</v>
      </c>
      <c r="AY200" s="17" t="s">
        <v>116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7" t="s">
        <v>81</v>
      </c>
      <c r="BK200" s="229">
        <f>ROUND(I200*H200,2)</f>
        <v>0</v>
      </c>
      <c r="BL200" s="17" t="s">
        <v>126</v>
      </c>
      <c r="BM200" s="228" t="s">
        <v>2902</v>
      </c>
    </row>
    <row r="201" s="13" customFormat="1">
      <c r="A201" s="13"/>
      <c r="B201" s="237"/>
      <c r="C201" s="238"/>
      <c r="D201" s="239" t="s">
        <v>196</v>
      </c>
      <c r="E201" s="240" t="s">
        <v>1</v>
      </c>
      <c r="F201" s="241" t="s">
        <v>2903</v>
      </c>
      <c r="G201" s="238"/>
      <c r="H201" s="242">
        <v>62.518999999999998</v>
      </c>
      <c r="I201" s="243"/>
      <c r="J201" s="238"/>
      <c r="K201" s="238"/>
      <c r="L201" s="244"/>
      <c r="M201" s="245"/>
      <c r="N201" s="246"/>
      <c r="O201" s="246"/>
      <c r="P201" s="246"/>
      <c r="Q201" s="246"/>
      <c r="R201" s="246"/>
      <c r="S201" s="246"/>
      <c r="T201" s="24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8" t="s">
        <v>196</v>
      </c>
      <c r="AU201" s="248" t="s">
        <v>86</v>
      </c>
      <c r="AV201" s="13" t="s">
        <v>86</v>
      </c>
      <c r="AW201" s="13" t="s">
        <v>32</v>
      </c>
      <c r="AX201" s="13" t="s">
        <v>81</v>
      </c>
      <c r="AY201" s="248" t="s">
        <v>116</v>
      </c>
    </row>
    <row r="202" s="2" customFormat="1" ht="24.15" customHeight="1">
      <c r="A202" s="38"/>
      <c r="B202" s="39"/>
      <c r="C202" s="216" t="s">
        <v>592</v>
      </c>
      <c r="D202" s="216" t="s">
        <v>120</v>
      </c>
      <c r="E202" s="217" t="s">
        <v>2904</v>
      </c>
      <c r="F202" s="218" t="s">
        <v>2905</v>
      </c>
      <c r="G202" s="219" t="s">
        <v>194</v>
      </c>
      <c r="H202" s="220">
        <v>3.4820000000000002</v>
      </c>
      <c r="I202" s="221"/>
      <c r="J202" s="222">
        <f>ROUND(I202*H202,2)</f>
        <v>0</v>
      </c>
      <c r="K202" s="223"/>
      <c r="L202" s="44"/>
      <c r="M202" s="224" t="s">
        <v>1</v>
      </c>
      <c r="N202" s="225" t="s">
        <v>41</v>
      </c>
      <c r="O202" s="91"/>
      <c r="P202" s="226">
        <f>O202*H202</f>
        <v>0</v>
      </c>
      <c r="Q202" s="226">
        <v>2.2563399999999998</v>
      </c>
      <c r="R202" s="226">
        <f>Q202*H202</f>
        <v>7.8565758799999994</v>
      </c>
      <c r="S202" s="226">
        <v>0</v>
      </c>
      <c r="T202" s="227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8" t="s">
        <v>126</v>
      </c>
      <c r="AT202" s="228" t="s">
        <v>120</v>
      </c>
      <c r="AU202" s="228" t="s">
        <v>86</v>
      </c>
      <c r="AY202" s="17" t="s">
        <v>116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7" t="s">
        <v>81</v>
      </c>
      <c r="BK202" s="229">
        <f>ROUND(I202*H202,2)</f>
        <v>0</v>
      </c>
      <c r="BL202" s="17" t="s">
        <v>126</v>
      </c>
      <c r="BM202" s="228" t="s">
        <v>2906</v>
      </c>
    </row>
    <row r="203" s="13" customFormat="1">
      <c r="A203" s="13"/>
      <c r="B203" s="237"/>
      <c r="C203" s="238"/>
      <c r="D203" s="239" t="s">
        <v>196</v>
      </c>
      <c r="E203" s="240" t="s">
        <v>1</v>
      </c>
      <c r="F203" s="241" t="s">
        <v>2907</v>
      </c>
      <c r="G203" s="238"/>
      <c r="H203" s="242">
        <v>1.8580000000000001</v>
      </c>
      <c r="I203" s="243"/>
      <c r="J203" s="238"/>
      <c r="K203" s="238"/>
      <c r="L203" s="244"/>
      <c r="M203" s="245"/>
      <c r="N203" s="246"/>
      <c r="O203" s="246"/>
      <c r="P203" s="246"/>
      <c r="Q203" s="246"/>
      <c r="R203" s="246"/>
      <c r="S203" s="246"/>
      <c r="T203" s="24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8" t="s">
        <v>196</v>
      </c>
      <c r="AU203" s="248" t="s">
        <v>86</v>
      </c>
      <c r="AV203" s="13" t="s">
        <v>86</v>
      </c>
      <c r="AW203" s="13" t="s">
        <v>32</v>
      </c>
      <c r="AX203" s="13" t="s">
        <v>76</v>
      </c>
      <c r="AY203" s="248" t="s">
        <v>116</v>
      </c>
    </row>
    <row r="204" s="13" customFormat="1">
      <c r="A204" s="13"/>
      <c r="B204" s="237"/>
      <c r="C204" s="238"/>
      <c r="D204" s="239" t="s">
        <v>196</v>
      </c>
      <c r="E204" s="240" t="s">
        <v>1</v>
      </c>
      <c r="F204" s="241" t="s">
        <v>2908</v>
      </c>
      <c r="G204" s="238"/>
      <c r="H204" s="242">
        <v>1.6240000000000001</v>
      </c>
      <c r="I204" s="243"/>
      <c r="J204" s="238"/>
      <c r="K204" s="238"/>
      <c r="L204" s="244"/>
      <c r="M204" s="245"/>
      <c r="N204" s="246"/>
      <c r="O204" s="246"/>
      <c r="P204" s="246"/>
      <c r="Q204" s="246"/>
      <c r="R204" s="246"/>
      <c r="S204" s="246"/>
      <c r="T204" s="24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8" t="s">
        <v>196</v>
      </c>
      <c r="AU204" s="248" t="s">
        <v>86</v>
      </c>
      <c r="AV204" s="13" t="s">
        <v>86</v>
      </c>
      <c r="AW204" s="13" t="s">
        <v>32</v>
      </c>
      <c r="AX204" s="13" t="s">
        <v>76</v>
      </c>
      <c r="AY204" s="248" t="s">
        <v>116</v>
      </c>
    </row>
    <row r="205" s="14" customFormat="1">
      <c r="A205" s="14"/>
      <c r="B205" s="249"/>
      <c r="C205" s="250"/>
      <c r="D205" s="239" t="s">
        <v>196</v>
      </c>
      <c r="E205" s="251" t="s">
        <v>1</v>
      </c>
      <c r="F205" s="252" t="s">
        <v>201</v>
      </c>
      <c r="G205" s="250"/>
      <c r="H205" s="253">
        <v>3.4820000000000002</v>
      </c>
      <c r="I205" s="254"/>
      <c r="J205" s="250"/>
      <c r="K205" s="250"/>
      <c r="L205" s="255"/>
      <c r="M205" s="256"/>
      <c r="N205" s="257"/>
      <c r="O205" s="257"/>
      <c r="P205" s="257"/>
      <c r="Q205" s="257"/>
      <c r="R205" s="257"/>
      <c r="S205" s="257"/>
      <c r="T205" s="25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9" t="s">
        <v>196</v>
      </c>
      <c r="AU205" s="259" t="s">
        <v>86</v>
      </c>
      <c r="AV205" s="14" t="s">
        <v>126</v>
      </c>
      <c r="AW205" s="14" t="s">
        <v>32</v>
      </c>
      <c r="AX205" s="14" t="s">
        <v>81</v>
      </c>
      <c r="AY205" s="259" t="s">
        <v>116</v>
      </c>
    </row>
    <row r="206" s="2" customFormat="1" ht="24.15" customHeight="1">
      <c r="A206" s="38"/>
      <c r="B206" s="39"/>
      <c r="C206" s="216" t="s">
        <v>600</v>
      </c>
      <c r="D206" s="216" t="s">
        <v>120</v>
      </c>
      <c r="E206" s="217" t="s">
        <v>2909</v>
      </c>
      <c r="F206" s="218" t="s">
        <v>2910</v>
      </c>
      <c r="G206" s="219" t="s">
        <v>194</v>
      </c>
      <c r="H206" s="220">
        <v>0.69299999999999995</v>
      </c>
      <c r="I206" s="221"/>
      <c r="J206" s="222">
        <f>ROUND(I206*H206,2)</f>
        <v>0</v>
      </c>
      <c r="K206" s="223"/>
      <c r="L206" s="44"/>
      <c r="M206" s="224" t="s">
        <v>1</v>
      </c>
      <c r="N206" s="225" t="s">
        <v>41</v>
      </c>
      <c r="O206" s="91"/>
      <c r="P206" s="226">
        <f>O206*H206</f>
        <v>0</v>
      </c>
      <c r="Q206" s="226">
        <v>0</v>
      </c>
      <c r="R206" s="226">
        <f>Q206*H206</f>
        <v>0</v>
      </c>
      <c r="S206" s="226">
        <v>2.2000000000000002</v>
      </c>
      <c r="T206" s="227">
        <f>S206*H206</f>
        <v>1.5246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8" t="s">
        <v>126</v>
      </c>
      <c r="AT206" s="228" t="s">
        <v>120</v>
      </c>
      <c r="AU206" s="228" t="s">
        <v>86</v>
      </c>
      <c r="AY206" s="17" t="s">
        <v>116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7" t="s">
        <v>81</v>
      </c>
      <c r="BK206" s="229">
        <f>ROUND(I206*H206,2)</f>
        <v>0</v>
      </c>
      <c r="BL206" s="17" t="s">
        <v>126</v>
      </c>
      <c r="BM206" s="228" t="s">
        <v>2911</v>
      </c>
    </row>
    <row r="207" s="13" customFormat="1">
      <c r="A207" s="13"/>
      <c r="B207" s="237"/>
      <c r="C207" s="238"/>
      <c r="D207" s="239" t="s">
        <v>196</v>
      </c>
      <c r="E207" s="240" t="s">
        <v>1</v>
      </c>
      <c r="F207" s="241" t="s">
        <v>2912</v>
      </c>
      <c r="G207" s="238"/>
      <c r="H207" s="242">
        <v>0.69299999999999995</v>
      </c>
      <c r="I207" s="243"/>
      <c r="J207" s="238"/>
      <c r="K207" s="238"/>
      <c r="L207" s="244"/>
      <c r="M207" s="245"/>
      <c r="N207" s="246"/>
      <c r="O207" s="246"/>
      <c r="P207" s="246"/>
      <c r="Q207" s="246"/>
      <c r="R207" s="246"/>
      <c r="S207" s="246"/>
      <c r="T207" s="24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8" t="s">
        <v>196</v>
      </c>
      <c r="AU207" s="248" t="s">
        <v>86</v>
      </c>
      <c r="AV207" s="13" t="s">
        <v>86</v>
      </c>
      <c r="AW207" s="13" t="s">
        <v>32</v>
      </c>
      <c r="AX207" s="13" t="s">
        <v>81</v>
      </c>
      <c r="AY207" s="248" t="s">
        <v>116</v>
      </c>
    </row>
    <row r="208" s="2" customFormat="1" ht="24.15" customHeight="1">
      <c r="A208" s="38"/>
      <c r="B208" s="39"/>
      <c r="C208" s="216" t="s">
        <v>608</v>
      </c>
      <c r="D208" s="216" t="s">
        <v>120</v>
      </c>
      <c r="E208" s="217" t="s">
        <v>2913</v>
      </c>
      <c r="F208" s="218" t="s">
        <v>2914</v>
      </c>
      <c r="G208" s="219" t="s">
        <v>295</v>
      </c>
      <c r="H208" s="220">
        <v>19</v>
      </c>
      <c r="I208" s="221"/>
      <c r="J208" s="222">
        <f>ROUND(I208*H208,2)</f>
        <v>0</v>
      </c>
      <c r="K208" s="223"/>
      <c r="L208" s="44"/>
      <c r="M208" s="224" t="s">
        <v>1</v>
      </c>
      <c r="N208" s="225" t="s">
        <v>41</v>
      </c>
      <c r="O208" s="91"/>
      <c r="P208" s="226">
        <f>O208*H208</f>
        <v>0</v>
      </c>
      <c r="Q208" s="226">
        <v>0</v>
      </c>
      <c r="R208" s="226">
        <f>Q208*H208</f>
        <v>0</v>
      </c>
      <c r="S208" s="226">
        <v>0.065699999999999995</v>
      </c>
      <c r="T208" s="227">
        <f>S208*H208</f>
        <v>1.2483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8" t="s">
        <v>126</v>
      </c>
      <c r="AT208" s="228" t="s">
        <v>120</v>
      </c>
      <c r="AU208" s="228" t="s">
        <v>86</v>
      </c>
      <c r="AY208" s="17" t="s">
        <v>116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7" t="s">
        <v>81</v>
      </c>
      <c r="BK208" s="229">
        <f>ROUND(I208*H208,2)</f>
        <v>0</v>
      </c>
      <c r="BL208" s="17" t="s">
        <v>126</v>
      </c>
      <c r="BM208" s="228" t="s">
        <v>2915</v>
      </c>
    </row>
    <row r="209" s="13" customFormat="1">
      <c r="A209" s="13"/>
      <c r="B209" s="237"/>
      <c r="C209" s="238"/>
      <c r="D209" s="239" t="s">
        <v>196</v>
      </c>
      <c r="E209" s="240" t="s">
        <v>1</v>
      </c>
      <c r="F209" s="241" t="s">
        <v>2916</v>
      </c>
      <c r="G209" s="238"/>
      <c r="H209" s="242">
        <v>19</v>
      </c>
      <c r="I209" s="243"/>
      <c r="J209" s="238"/>
      <c r="K209" s="238"/>
      <c r="L209" s="244"/>
      <c r="M209" s="245"/>
      <c r="N209" s="246"/>
      <c r="O209" s="246"/>
      <c r="P209" s="246"/>
      <c r="Q209" s="246"/>
      <c r="R209" s="246"/>
      <c r="S209" s="246"/>
      <c r="T209" s="24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8" t="s">
        <v>196</v>
      </c>
      <c r="AU209" s="248" t="s">
        <v>86</v>
      </c>
      <c r="AV209" s="13" t="s">
        <v>86</v>
      </c>
      <c r="AW209" s="13" t="s">
        <v>32</v>
      </c>
      <c r="AX209" s="13" t="s">
        <v>81</v>
      </c>
      <c r="AY209" s="248" t="s">
        <v>116</v>
      </c>
    </row>
    <row r="210" s="2" customFormat="1" ht="24.15" customHeight="1">
      <c r="A210" s="38"/>
      <c r="B210" s="39"/>
      <c r="C210" s="216" t="s">
        <v>614</v>
      </c>
      <c r="D210" s="216" t="s">
        <v>120</v>
      </c>
      <c r="E210" s="217" t="s">
        <v>2917</v>
      </c>
      <c r="F210" s="218" t="s">
        <v>2918</v>
      </c>
      <c r="G210" s="219" t="s">
        <v>697</v>
      </c>
      <c r="H210" s="220">
        <v>40.299999999999997</v>
      </c>
      <c r="I210" s="221"/>
      <c r="J210" s="222">
        <f>ROUND(I210*H210,2)</f>
        <v>0</v>
      </c>
      <c r="K210" s="223"/>
      <c r="L210" s="44"/>
      <c r="M210" s="224" t="s">
        <v>1</v>
      </c>
      <c r="N210" s="225" t="s">
        <v>41</v>
      </c>
      <c r="O210" s="91"/>
      <c r="P210" s="226">
        <f>O210*H210</f>
        <v>0</v>
      </c>
      <c r="Q210" s="226">
        <v>0</v>
      </c>
      <c r="R210" s="226">
        <f>Q210*H210</f>
        <v>0</v>
      </c>
      <c r="S210" s="226">
        <v>0.00348</v>
      </c>
      <c r="T210" s="227">
        <f>S210*H210</f>
        <v>0.14024399999999998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8" t="s">
        <v>126</v>
      </c>
      <c r="AT210" s="228" t="s">
        <v>120</v>
      </c>
      <c r="AU210" s="228" t="s">
        <v>86</v>
      </c>
      <c r="AY210" s="17" t="s">
        <v>116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7" t="s">
        <v>81</v>
      </c>
      <c r="BK210" s="229">
        <f>ROUND(I210*H210,2)</f>
        <v>0</v>
      </c>
      <c r="BL210" s="17" t="s">
        <v>126</v>
      </c>
      <c r="BM210" s="228" t="s">
        <v>2919</v>
      </c>
    </row>
    <row r="211" s="13" customFormat="1">
      <c r="A211" s="13"/>
      <c r="B211" s="237"/>
      <c r="C211" s="238"/>
      <c r="D211" s="239" t="s">
        <v>196</v>
      </c>
      <c r="E211" s="240" t="s">
        <v>1</v>
      </c>
      <c r="F211" s="241" t="s">
        <v>2920</v>
      </c>
      <c r="G211" s="238"/>
      <c r="H211" s="242">
        <v>19.5</v>
      </c>
      <c r="I211" s="243"/>
      <c r="J211" s="238"/>
      <c r="K211" s="238"/>
      <c r="L211" s="244"/>
      <c r="M211" s="245"/>
      <c r="N211" s="246"/>
      <c r="O211" s="246"/>
      <c r="P211" s="246"/>
      <c r="Q211" s="246"/>
      <c r="R211" s="246"/>
      <c r="S211" s="246"/>
      <c r="T211" s="24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8" t="s">
        <v>196</v>
      </c>
      <c r="AU211" s="248" t="s">
        <v>86</v>
      </c>
      <c r="AV211" s="13" t="s">
        <v>86</v>
      </c>
      <c r="AW211" s="13" t="s">
        <v>32</v>
      </c>
      <c r="AX211" s="13" t="s">
        <v>76</v>
      </c>
      <c r="AY211" s="248" t="s">
        <v>116</v>
      </c>
    </row>
    <row r="212" s="13" customFormat="1">
      <c r="A212" s="13"/>
      <c r="B212" s="237"/>
      <c r="C212" s="238"/>
      <c r="D212" s="239" t="s">
        <v>196</v>
      </c>
      <c r="E212" s="240" t="s">
        <v>1</v>
      </c>
      <c r="F212" s="241" t="s">
        <v>2921</v>
      </c>
      <c r="G212" s="238"/>
      <c r="H212" s="242">
        <v>20.800000000000001</v>
      </c>
      <c r="I212" s="243"/>
      <c r="J212" s="238"/>
      <c r="K212" s="238"/>
      <c r="L212" s="244"/>
      <c r="M212" s="245"/>
      <c r="N212" s="246"/>
      <c r="O212" s="246"/>
      <c r="P212" s="246"/>
      <c r="Q212" s="246"/>
      <c r="R212" s="246"/>
      <c r="S212" s="246"/>
      <c r="T212" s="24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8" t="s">
        <v>196</v>
      </c>
      <c r="AU212" s="248" t="s">
        <v>86</v>
      </c>
      <c r="AV212" s="13" t="s">
        <v>86</v>
      </c>
      <c r="AW212" s="13" t="s">
        <v>32</v>
      </c>
      <c r="AX212" s="13" t="s">
        <v>76</v>
      </c>
      <c r="AY212" s="248" t="s">
        <v>116</v>
      </c>
    </row>
    <row r="213" s="14" customFormat="1">
      <c r="A213" s="14"/>
      <c r="B213" s="249"/>
      <c r="C213" s="250"/>
      <c r="D213" s="239" t="s">
        <v>196</v>
      </c>
      <c r="E213" s="251" t="s">
        <v>1</v>
      </c>
      <c r="F213" s="252" t="s">
        <v>201</v>
      </c>
      <c r="G213" s="250"/>
      <c r="H213" s="253">
        <v>40.299999999999997</v>
      </c>
      <c r="I213" s="254"/>
      <c r="J213" s="250"/>
      <c r="K213" s="250"/>
      <c r="L213" s="255"/>
      <c r="M213" s="256"/>
      <c r="N213" s="257"/>
      <c r="O213" s="257"/>
      <c r="P213" s="257"/>
      <c r="Q213" s="257"/>
      <c r="R213" s="257"/>
      <c r="S213" s="257"/>
      <c r="T213" s="258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9" t="s">
        <v>196</v>
      </c>
      <c r="AU213" s="259" t="s">
        <v>86</v>
      </c>
      <c r="AV213" s="14" t="s">
        <v>126</v>
      </c>
      <c r="AW213" s="14" t="s">
        <v>32</v>
      </c>
      <c r="AX213" s="14" t="s">
        <v>81</v>
      </c>
      <c r="AY213" s="259" t="s">
        <v>116</v>
      </c>
    </row>
    <row r="214" s="2" customFormat="1" ht="24.15" customHeight="1">
      <c r="A214" s="38"/>
      <c r="B214" s="39"/>
      <c r="C214" s="216" t="s">
        <v>619</v>
      </c>
      <c r="D214" s="216" t="s">
        <v>120</v>
      </c>
      <c r="E214" s="217" t="s">
        <v>2922</v>
      </c>
      <c r="F214" s="218" t="s">
        <v>2923</v>
      </c>
      <c r="G214" s="219" t="s">
        <v>697</v>
      </c>
      <c r="H214" s="220">
        <v>3</v>
      </c>
      <c r="I214" s="221"/>
      <c r="J214" s="222">
        <f>ROUND(I214*H214,2)</f>
        <v>0</v>
      </c>
      <c r="K214" s="223"/>
      <c r="L214" s="44"/>
      <c r="M214" s="224" t="s">
        <v>1</v>
      </c>
      <c r="N214" s="225" t="s">
        <v>41</v>
      </c>
      <c r="O214" s="91"/>
      <c r="P214" s="226">
        <f>O214*H214</f>
        <v>0</v>
      </c>
      <c r="Q214" s="226">
        <v>0</v>
      </c>
      <c r="R214" s="226">
        <f>Q214*H214</f>
        <v>0</v>
      </c>
      <c r="S214" s="226">
        <v>0.0092499999999999995</v>
      </c>
      <c r="T214" s="227">
        <f>S214*H214</f>
        <v>0.027749999999999997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8" t="s">
        <v>126</v>
      </c>
      <c r="AT214" s="228" t="s">
        <v>120</v>
      </c>
      <c r="AU214" s="228" t="s">
        <v>86</v>
      </c>
      <c r="AY214" s="17" t="s">
        <v>116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7" t="s">
        <v>81</v>
      </c>
      <c r="BK214" s="229">
        <f>ROUND(I214*H214,2)</f>
        <v>0</v>
      </c>
      <c r="BL214" s="17" t="s">
        <v>126</v>
      </c>
      <c r="BM214" s="228" t="s">
        <v>2924</v>
      </c>
    </row>
    <row r="215" s="2" customFormat="1" ht="14.4" customHeight="1">
      <c r="A215" s="38"/>
      <c r="B215" s="39"/>
      <c r="C215" s="216" t="s">
        <v>624</v>
      </c>
      <c r="D215" s="216" t="s">
        <v>120</v>
      </c>
      <c r="E215" s="217" t="s">
        <v>2925</v>
      </c>
      <c r="F215" s="218" t="s">
        <v>2926</v>
      </c>
      <c r="G215" s="219" t="s">
        <v>295</v>
      </c>
      <c r="H215" s="220">
        <v>1</v>
      </c>
      <c r="I215" s="221"/>
      <c r="J215" s="222">
        <f>ROUND(I215*H215,2)</f>
        <v>0</v>
      </c>
      <c r="K215" s="223"/>
      <c r="L215" s="44"/>
      <c r="M215" s="224" t="s">
        <v>1</v>
      </c>
      <c r="N215" s="225" t="s">
        <v>41</v>
      </c>
      <c r="O215" s="91"/>
      <c r="P215" s="226">
        <f>O215*H215</f>
        <v>0</v>
      </c>
      <c r="Q215" s="226">
        <v>0</v>
      </c>
      <c r="R215" s="226">
        <f>Q215*H215</f>
        <v>0</v>
      </c>
      <c r="S215" s="226">
        <v>0.28499999999999998</v>
      </c>
      <c r="T215" s="227">
        <f>S215*H215</f>
        <v>0.28499999999999998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8" t="s">
        <v>126</v>
      </c>
      <c r="AT215" s="228" t="s">
        <v>120</v>
      </c>
      <c r="AU215" s="228" t="s">
        <v>86</v>
      </c>
      <c r="AY215" s="17" t="s">
        <v>116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7" t="s">
        <v>81</v>
      </c>
      <c r="BK215" s="229">
        <f>ROUND(I215*H215,2)</f>
        <v>0</v>
      </c>
      <c r="BL215" s="17" t="s">
        <v>126</v>
      </c>
      <c r="BM215" s="228" t="s">
        <v>2927</v>
      </c>
    </row>
    <row r="216" s="2" customFormat="1" ht="24.15" customHeight="1">
      <c r="A216" s="38"/>
      <c r="B216" s="39"/>
      <c r="C216" s="216" t="s">
        <v>631</v>
      </c>
      <c r="D216" s="216" t="s">
        <v>120</v>
      </c>
      <c r="E216" s="217" t="s">
        <v>2928</v>
      </c>
      <c r="F216" s="218" t="s">
        <v>2929</v>
      </c>
      <c r="G216" s="219" t="s">
        <v>194</v>
      </c>
      <c r="H216" s="220">
        <v>48</v>
      </c>
      <c r="I216" s="221"/>
      <c r="J216" s="222">
        <f>ROUND(I216*H216,2)</f>
        <v>0</v>
      </c>
      <c r="K216" s="223"/>
      <c r="L216" s="44"/>
      <c r="M216" s="224" t="s">
        <v>1</v>
      </c>
      <c r="N216" s="225" t="s">
        <v>41</v>
      </c>
      <c r="O216" s="91"/>
      <c r="P216" s="226">
        <f>O216*H216</f>
        <v>0</v>
      </c>
      <c r="Q216" s="226">
        <v>0</v>
      </c>
      <c r="R216" s="226">
        <f>Q216*H216</f>
        <v>0</v>
      </c>
      <c r="S216" s="226">
        <v>0.45000000000000001</v>
      </c>
      <c r="T216" s="227">
        <f>S216*H216</f>
        <v>21.600000000000001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8" t="s">
        <v>126</v>
      </c>
      <c r="AT216" s="228" t="s">
        <v>120</v>
      </c>
      <c r="AU216" s="228" t="s">
        <v>86</v>
      </c>
      <c r="AY216" s="17" t="s">
        <v>116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7" t="s">
        <v>81</v>
      </c>
      <c r="BK216" s="229">
        <f>ROUND(I216*H216,2)</f>
        <v>0</v>
      </c>
      <c r="BL216" s="17" t="s">
        <v>126</v>
      </c>
      <c r="BM216" s="228" t="s">
        <v>2930</v>
      </c>
    </row>
    <row r="217" s="13" customFormat="1">
      <c r="A217" s="13"/>
      <c r="B217" s="237"/>
      <c r="C217" s="238"/>
      <c r="D217" s="239" t="s">
        <v>196</v>
      </c>
      <c r="E217" s="240" t="s">
        <v>1</v>
      </c>
      <c r="F217" s="241" t="s">
        <v>2931</v>
      </c>
      <c r="G217" s="238"/>
      <c r="H217" s="242">
        <v>48</v>
      </c>
      <c r="I217" s="243"/>
      <c r="J217" s="238"/>
      <c r="K217" s="238"/>
      <c r="L217" s="244"/>
      <c r="M217" s="245"/>
      <c r="N217" s="246"/>
      <c r="O217" s="246"/>
      <c r="P217" s="246"/>
      <c r="Q217" s="246"/>
      <c r="R217" s="246"/>
      <c r="S217" s="246"/>
      <c r="T217" s="24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8" t="s">
        <v>196</v>
      </c>
      <c r="AU217" s="248" t="s">
        <v>86</v>
      </c>
      <c r="AV217" s="13" t="s">
        <v>86</v>
      </c>
      <c r="AW217" s="13" t="s">
        <v>32</v>
      </c>
      <c r="AX217" s="13" t="s">
        <v>81</v>
      </c>
      <c r="AY217" s="248" t="s">
        <v>116</v>
      </c>
    </row>
    <row r="218" s="12" customFormat="1" ht="22.8" customHeight="1">
      <c r="A218" s="12"/>
      <c r="B218" s="200"/>
      <c r="C218" s="201"/>
      <c r="D218" s="202" t="s">
        <v>75</v>
      </c>
      <c r="E218" s="214" t="s">
        <v>1664</v>
      </c>
      <c r="F218" s="214" t="s">
        <v>1665</v>
      </c>
      <c r="G218" s="201"/>
      <c r="H218" s="201"/>
      <c r="I218" s="204"/>
      <c r="J218" s="215">
        <f>BK218</f>
        <v>0</v>
      </c>
      <c r="K218" s="201"/>
      <c r="L218" s="206"/>
      <c r="M218" s="207"/>
      <c r="N218" s="208"/>
      <c r="O218" s="208"/>
      <c r="P218" s="209">
        <f>SUM(P219:P224)</f>
        <v>0</v>
      </c>
      <c r="Q218" s="208"/>
      <c r="R218" s="209">
        <f>SUM(R219:R224)</f>
        <v>0</v>
      </c>
      <c r="S218" s="208"/>
      <c r="T218" s="210">
        <f>SUM(T219:T224)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1" t="s">
        <v>81</v>
      </c>
      <c r="AT218" s="212" t="s">
        <v>75</v>
      </c>
      <c r="AU218" s="212" t="s">
        <v>81</v>
      </c>
      <c r="AY218" s="211" t="s">
        <v>116</v>
      </c>
      <c r="BK218" s="213">
        <f>SUM(BK219:BK224)</f>
        <v>0</v>
      </c>
    </row>
    <row r="219" s="2" customFormat="1" ht="37.8" customHeight="1">
      <c r="A219" s="38"/>
      <c r="B219" s="39"/>
      <c r="C219" s="216" t="s">
        <v>689</v>
      </c>
      <c r="D219" s="216" t="s">
        <v>120</v>
      </c>
      <c r="E219" s="217" t="s">
        <v>2932</v>
      </c>
      <c r="F219" s="218" t="s">
        <v>2933</v>
      </c>
      <c r="G219" s="219" t="s">
        <v>256</v>
      </c>
      <c r="H219" s="220">
        <v>29.975999999999999</v>
      </c>
      <c r="I219" s="221"/>
      <c r="J219" s="222">
        <f>ROUND(I219*H219,2)</f>
        <v>0</v>
      </c>
      <c r="K219" s="223"/>
      <c r="L219" s="44"/>
      <c r="M219" s="224" t="s">
        <v>1</v>
      </c>
      <c r="N219" s="225" t="s">
        <v>41</v>
      </c>
      <c r="O219" s="91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7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8" t="s">
        <v>126</v>
      </c>
      <c r="AT219" s="228" t="s">
        <v>120</v>
      </c>
      <c r="AU219" s="228" t="s">
        <v>86</v>
      </c>
      <c r="AY219" s="17" t="s">
        <v>116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7" t="s">
        <v>81</v>
      </c>
      <c r="BK219" s="229">
        <f>ROUND(I219*H219,2)</f>
        <v>0</v>
      </c>
      <c r="BL219" s="17" t="s">
        <v>126</v>
      </c>
      <c r="BM219" s="228" t="s">
        <v>2934</v>
      </c>
    </row>
    <row r="220" s="2" customFormat="1" ht="14.4" customHeight="1">
      <c r="A220" s="38"/>
      <c r="B220" s="39"/>
      <c r="C220" s="216" t="s">
        <v>635</v>
      </c>
      <c r="D220" s="216" t="s">
        <v>120</v>
      </c>
      <c r="E220" s="217" t="s">
        <v>2935</v>
      </c>
      <c r="F220" s="218" t="s">
        <v>2936</v>
      </c>
      <c r="G220" s="219" t="s">
        <v>256</v>
      </c>
      <c r="H220" s="220">
        <v>237.38</v>
      </c>
      <c r="I220" s="221"/>
      <c r="J220" s="222">
        <f>ROUND(I220*H220,2)</f>
        <v>0</v>
      </c>
      <c r="K220" s="223"/>
      <c r="L220" s="44"/>
      <c r="M220" s="224" t="s">
        <v>1</v>
      </c>
      <c r="N220" s="225" t="s">
        <v>41</v>
      </c>
      <c r="O220" s="91"/>
      <c r="P220" s="226">
        <f>O220*H220</f>
        <v>0</v>
      </c>
      <c r="Q220" s="226">
        <v>0</v>
      </c>
      <c r="R220" s="226">
        <f>Q220*H220</f>
        <v>0</v>
      </c>
      <c r="S220" s="226">
        <v>0</v>
      </c>
      <c r="T220" s="227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8" t="s">
        <v>126</v>
      </c>
      <c r="AT220" s="228" t="s">
        <v>120</v>
      </c>
      <c r="AU220" s="228" t="s">
        <v>86</v>
      </c>
      <c r="AY220" s="17" t="s">
        <v>116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7" t="s">
        <v>81</v>
      </c>
      <c r="BK220" s="229">
        <f>ROUND(I220*H220,2)</f>
        <v>0</v>
      </c>
      <c r="BL220" s="17" t="s">
        <v>126</v>
      </c>
      <c r="BM220" s="228" t="s">
        <v>2937</v>
      </c>
    </row>
    <row r="221" s="2" customFormat="1" ht="24.15" customHeight="1">
      <c r="A221" s="38"/>
      <c r="B221" s="39"/>
      <c r="C221" s="216" t="s">
        <v>640</v>
      </c>
      <c r="D221" s="216" t="s">
        <v>120</v>
      </c>
      <c r="E221" s="217" t="s">
        <v>2938</v>
      </c>
      <c r="F221" s="218" t="s">
        <v>2939</v>
      </c>
      <c r="G221" s="219" t="s">
        <v>256</v>
      </c>
      <c r="H221" s="220">
        <v>3798.0799999999999</v>
      </c>
      <c r="I221" s="221"/>
      <c r="J221" s="222">
        <f>ROUND(I221*H221,2)</f>
        <v>0</v>
      </c>
      <c r="K221" s="223"/>
      <c r="L221" s="44"/>
      <c r="M221" s="224" t="s">
        <v>1</v>
      </c>
      <c r="N221" s="225" t="s">
        <v>41</v>
      </c>
      <c r="O221" s="91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7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8" t="s">
        <v>126</v>
      </c>
      <c r="AT221" s="228" t="s">
        <v>120</v>
      </c>
      <c r="AU221" s="228" t="s">
        <v>86</v>
      </c>
      <c r="AY221" s="17" t="s">
        <v>116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7" t="s">
        <v>81</v>
      </c>
      <c r="BK221" s="229">
        <f>ROUND(I221*H221,2)</f>
        <v>0</v>
      </c>
      <c r="BL221" s="17" t="s">
        <v>126</v>
      </c>
      <c r="BM221" s="228" t="s">
        <v>2940</v>
      </c>
    </row>
    <row r="222" s="13" customFormat="1">
      <c r="A222" s="13"/>
      <c r="B222" s="237"/>
      <c r="C222" s="238"/>
      <c r="D222" s="239" t="s">
        <v>196</v>
      </c>
      <c r="E222" s="240" t="s">
        <v>1</v>
      </c>
      <c r="F222" s="241" t="s">
        <v>2941</v>
      </c>
      <c r="G222" s="238"/>
      <c r="H222" s="242">
        <v>3798.0799999999999</v>
      </c>
      <c r="I222" s="243"/>
      <c r="J222" s="238"/>
      <c r="K222" s="238"/>
      <c r="L222" s="244"/>
      <c r="M222" s="245"/>
      <c r="N222" s="246"/>
      <c r="O222" s="246"/>
      <c r="P222" s="246"/>
      <c r="Q222" s="246"/>
      <c r="R222" s="246"/>
      <c r="S222" s="246"/>
      <c r="T222" s="24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8" t="s">
        <v>196</v>
      </c>
      <c r="AU222" s="248" t="s">
        <v>86</v>
      </c>
      <c r="AV222" s="13" t="s">
        <v>86</v>
      </c>
      <c r="AW222" s="13" t="s">
        <v>32</v>
      </c>
      <c r="AX222" s="13" t="s">
        <v>81</v>
      </c>
      <c r="AY222" s="248" t="s">
        <v>116</v>
      </c>
    </row>
    <row r="223" s="2" customFormat="1" ht="37.8" customHeight="1">
      <c r="A223" s="38"/>
      <c r="B223" s="39"/>
      <c r="C223" s="216" t="s">
        <v>651</v>
      </c>
      <c r="D223" s="216" t="s">
        <v>120</v>
      </c>
      <c r="E223" s="217" t="s">
        <v>2942</v>
      </c>
      <c r="F223" s="218" t="s">
        <v>2943</v>
      </c>
      <c r="G223" s="219" t="s">
        <v>256</v>
      </c>
      <c r="H223" s="220">
        <v>207.404</v>
      </c>
      <c r="I223" s="221"/>
      <c r="J223" s="222">
        <f>ROUND(I223*H223,2)</f>
        <v>0</v>
      </c>
      <c r="K223" s="223"/>
      <c r="L223" s="44"/>
      <c r="M223" s="224" t="s">
        <v>1</v>
      </c>
      <c r="N223" s="225" t="s">
        <v>41</v>
      </c>
      <c r="O223" s="91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7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8" t="s">
        <v>126</v>
      </c>
      <c r="AT223" s="228" t="s">
        <v>120</v>
      </c>
      <c r="AU223" s="228" t="s">
        <v>86</v>
      </c>
      <c r="AY223" s="17" t="s">
        <v>116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7" t="s">
        <v>81</v>
      </c>
      <c r="BK223" s="229">
        <f>ROUND(I223*H223,2)</f>
        <v>0</v>
      </c>
      <c r="BL223" s="17" t="s">
        <v>126</v>
      </c>
      <c r="BM223" s="228" t="s">
        <v>2944</v>
      </c>
    </row>
    <row r="224" s="13" customFormat="1">
      <c r="A224" s="13"/>
      <c r="B224" s="237"/>
      <c r="C224" s="238"/>
      <c r="D224" s="239" t="s">
        <v>196</v>
      </c>
      <c r="E224" s="240" t="s">
        <v>1</v>
      </c>
      <c r="F224" s="241" t="s">
        <v>2945</v>
      </c>
      <c r="G224" s="238"/>
      <c r="H224" s="242">
        <v>207.404</v>
      </c>
      <c r="I224" s="243"/>
      <c r="J224" s="238"/>
      <c r="K224" s="238"/>
      <c r="L224" s="244"/>
      <c r="M224" s="245"/>
      <c r="N224" s="246"/>
      <c r="O224" s="246"/>
      <c r="P224" s="246"/>
      <c r="Q224" s="246"/>
      <c r="R224" s="246"/>
      <c r="S224" s="246"/>
      <c r="T224" s="24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8" t="s">
        <v>196</v>
      </c>
      <c r="AU224" s="248" t="s">
        <v>86</v>
      </c>
      <c r="AV224" s="13" t="s">
        <v>86</v>
      </c>
      <c r="AW224" s="13" t="s">
        <v>32</v>
      </c>
      <c r="AX224" s="13" t="s">
        <v>81</v>
      </c>
      <c r="AY224" s="248" t="s">
        <v>116</v>
      </c>
    </row>
    <row r="225" s="12" customFormat="1" ht="22.8" customHeight="1">
      <c r="A225" s="12"/>
      <c r="B225" s="200"/>
      <c r="C225" s="201"/>
      <c r="D225" s="202" t="s">
        <v>75</v>
      </c>
      <c r="E225" s="214" t="s">
        <v>1683</v>
      </c>
      <c r="F225" s="214" t="s">
        <v>1684</v>
      </c>
      <c r="G225" s="201"/>
      <c r="H225" s="201"/>
      <c r="I225" s="204"/>
      <c r="J225" s="215">
        <f>BK225</f>
        <v>0</v>
      </c>
      <c r="K225" s="201"/>
      <c r="L225" s="206"/>
      <c r="M225" s="207"/>
      <c r="N225" s="208"/>
      <c r="O225" s="208"/>
      <c r="P225" s="209">
        <f>P226</f>
        <v>0</v>
      </c>
      <c r="Q225" s="208"/>
      <c r="R225" s="209">
        <f>R226</f>
        <v>0</v>
      </c>
      <c r="S225" s="208"/>
      <c r="T225" s="210">
        <f>T226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1" t="s">
        <v>81</v>
      </c>
      <c r="AT225" s="212" t="s">
        <v>75</v>
      </c>
      <c r="AU225" s="212" t="s">
        <v>81</v>
      </c>
      <c r="AY225" s="211" t="s">
        <v>116</v>
      </c>
      <c r="BK225" s="213">
        <f>BK226</f>
        <v>0</v>
      </c>
    </row>
    <row r="226" s="2" customFormat="1" ht="24.15" customHeight="1">
      <c r="A226" s="38"/>
      <c r="B226" s="39"/>
      <c r="C226" s="216" t="s">
        <v>680</v>
      </c>
      <c r="D226" s="216" t="s">
        <v>120</v>
      </c>
      <c r="E226" s="217" t="s">
        <v>2946</v>
      </c>
      <c r="F226" s="218" t="s">
        <v>2947</v>
      </c>
      <c r="G226" s="219" t="s">
        <v>256</v>
      </c>
      <c r="H226" s="220">
        <v>79.079999999999998</v>
      </c>
      <c r="I226" s="221"/>
      <c r="J226" s="222">
        <f>ROUND(I226*H226,2)</f>
        <v>0</v>
      </c>
      <c r="K226" s="223"/>
      <c r="L226" s="44"/>
      <c r="M226" s="230" t="s">
        <v>1</v>
      </c>
      <c r="N226" s="231" t="s">
        <v>41</v>
      </c>
      <c r="O226" s="232"/>
      <c r="P226" s="233">
        <f>O226*H226</f>
        <v>0</v>
      </c>
      <c r="Q226" s="233">
        <v>0</v>
      </c>
      <c r="R226" s="233">
        <f>Q226*H226</f>
        <v>0</v>
      </c>
      <c r="S226" s="233">
        <v>0</v>
      </c>
      <c r="T226" s="234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8" t="s">
        <v>126</v>
      </c>
      <c r="AT226" s="228" t="s">
        <v>120</v>
      </c>
      <c r="AU226" s="228" t="s">
        <v>86</v>
      </c>
      <c r="AY226" s="17" t="s">
        <v>116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7" t="s">
        <v>81</v>
      </c>
      <c r="BK226" s="229">
        <f>ROUND(I226*H226,2)</f>
        <v>0</v>
      </c>
      <c r="BL226" s="17" t="s">
        <v>126</v>
      </c>
      <c r="BM226" s="228" t="s">
        <v>2948</v>
      </c>
    </row>
    <row r="227" s="2" customFormat="1" ht="6.96" customHeight="1">
      <c r="A227" s="38"/>
      <c r="B227" s="66"/>
      <c r="C227" s="67"/>
      <c r="D227" s="67"/>
      <c r="E227" s="67"/>
      <c r="F227" s="67"/>
      <c r="G227" s="67"/>
      <c r="H227" s="67"/>
      <c r="I227" s="67"/>
      <c r="J227" s="67"/>
      <c r="K227" s="67"/>
      <c r="L227" s="44"/>
      <c r="M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</row>
  </sheetData>
  <sheetProtection sheet="1" autoFilter="0" formatColumns="0" formatRows="0" objects="1" scenarios="1" spinCount="100000" saltValue="exaYjokaBqD+mJqzCIl7+jFW4CmC/M7RFFzmlgVhUMCphtcUFZ8eth+3Rei+pUXhEmWAqztJXyOh+R7I3CXzIQ==" hashValue="eXMeZmVqjizaHecQ2wX3rOjQdCjH8HT6w470WpMs85TuTy09sLy+oiPytl6B4NS+JReqggi/dmMc+kBtQw1DXA==" algorithmName="SHA-512" password="CC35"/>
  <autoFilter ref="C124:K226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Fulin-PC\Fulin</dc:creator>
  <cp:lastModifiedBy>Fulin-PC\Fulin</cp:lastModifiedBy>
  <dcterms:created xsi:type="dcterms:W3CDTF">2020-11-10T14:01:27Z</dcterms:created>
  <dcterms:modified xsi:type="dcterms:W3CDTF">2020-11-10T14:01:38Z</dcterms:modified>
</cp:coreProperties>
</file>